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1E3943F7-EDD4-408E-A180-B2CD982DCB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Língua Portuguesa" sheetId="6" r:id="rId5"/>
    <sheet name="Noções de Informática" sheetId="7" r:id="rId6"/>
    <sheet name="Legislação" sheetId="9" r:id="rId7"/>
    <sheet name="Direito Constitucional" sheetId="10" r:id="rId8"/>
    <sheet name="Direito Administrativo" sheetId="11" r:id="rId9"/>
    <sheet name="Direito do Trabalho" sheetId="12" r:id="rId10"/>
    <sheet name="D. Processual do Trabalho" sheetId="13" r:id="rId11"/>
    <sheet name="Direito Civil" sheetId="14" r:id="rId12"/>
    <sheet name="D. Processual Civil" sheetId="15" r:id="rId13"/>
    <sheet name="Atos Normativos" sheetId="16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6" l="1"/>
  <c r="B15" i="16"/>
  <c r="B14" i="16"/>
  <c r="B13" i="16"/>
  <c r="B12" i="16"/>
  <c r="B11" i="16"/>
  <c r="B10" i="16"/>
  <c r="B9" i="16"/>
  <c r="B8" i="16"/>
  <c r="B7" i="16"/>
  <c r="B16" i="15"/>
  <c r="B15" i="15"/>
  <c r="B14" i="15"/>
  <c r="B13" i="15"/>
  <c r="B12" i="15"/>
  <c r="B11" i="15"/>
  <c r="B10" i="15"/>
  <c r="B9" i="15"/>
  <c r="B8" i="15"/>
  <c r="B7" i="15"/>
  <c r="B16" i="14"/>
  <c r="B15" i="14"/>
  <c r="B14" i="14"/>
  <c r="B13" i="14"/>
  <c r="B12" i="14"/>
  <c r="B11" i="14"/>
  <c r="B10" i="14"/>
  <c r="B9" i="14"/>
  <c r="B8" i="14"/>
  <c r="B7" i="14"/>
  <c r="B16" i="13"/>
  <c r="B15" i="13"/>
  <c r="B14" i="13"/>
  <c r="B13" i="13"/>
  <c r="B12" i="13"/>
  <c r="B11" i="13"/>
  <c r="B10" i="13"/>
  <c r="B9" i="13"/>
  <c r="B8" i="13"/>
  <c r="B7" i="13"/>
  <c r="B16" i="12"/>
  <c r="B15" i="12"/>
  <c r="B14" i="12"/>
  <c r="B13" i="12"/>
  <c r="B12" i="12"/>
  <c r="B11" i="12"/>
  <c r="B10" i="12"/>
  <c r="B9" i="12"/>
  <c r="B8" i="12"/>
  <c r="B7" i="12"/>
  <c r="B16" i="11"/>
  <c r="B15" i="11"/>
  <c r="B14" i="11"/>
  <c r="B13" i="11"/>
  <c r="B12" i="11"/>
  <c r="B11" i="11"/>
  <c r="B10" i="11"/>
  <c r="B9" i="11"/>
  <c r="B8" i="11"/>
  <c r="B7" i="11"/>
  <c r="B16" i="10"/>
  <c r="B15" i="10"/>
  <c r="B14" i="10"/>
  <c r="B13" i="10"/>
  <c r="B12" i="10"/>
  <c r="B11" i="10"/>
  <c r="B10" i="10"/>
  <c r="B9" i="10"/>
  <c r="B8" i="10"/>
  <c r="B7" i="10"/>
  <c r="B16" i="9"/>
  <c r="B15" i="9"/>
  <c r="B14" i="9"/>
  <c r="B13" i="9"/>
  <c r="B12" i="9"/>
  <c r="B11" i="9"/>
  <c r="B10" i="9"/>
  <c r="B9" i="9"/>
  <c r="B8" i="9"/>
  <c r="B7" i="9"/>
  <c r="B16" i="7"/>
  <c r="B15" i="7"/>
  <c r="B14" i="7"/>
  <c r="B13" i="7"/>
  <c r="B12" i="7"/>
  <c r="B11" i="7"/>
  <c r="B10" i="7"/>
  <c r="B9" i="7"/>
  <c r="B8" i="7"/>
  <c r="B7" i="7"/>
  <c r="G8" i="15"/>
  <c r="W8" i="15" s="1"/>
  <c r="H8" i="15"/>
  <c r="L8" i="15"/>
  <c r="M8" i="15"/>
  <c r="Q8" i="15"/>
  <c r="R8" i="15"/>
  <c r="V8" i="15"/>
  <c r="G9" i="15"/>
  <c r="W9" i="15" s="1"/>
  <c r="H9" i="15"/>
  <c r="L9" i="15"/>
  <c r="M9" i="15"/>
  <c r="Q9" i="15"/>
  <c r="R9" i="15"/>
  <c r="V9" i="15"/>
  <c r="G10" i="15"/>
  <c r="W10" i="15" s="1"/>
  <c r="H10" i="15"/>
  <c r="L10" i="15"/>
  <c r="M10" i="15"/>
  <c r="Q10" i="15"/>
  <c r="R10" i="15"/>
  <c r="V10" i="15"/>
  <c r="G11" i="15"/>
  <c r="W11" i="15" s="1"/>
  <c r="H11" i="15"/>
  <c r="L11" i="15"/>
  <c r="M11" i="15"/>
  <c r="Q11" i="15"/>
  <c r="R11" i="15"/>
  <c r="V11" i="15"/>
  <c r="G12" i="15"/>
  <c r="W12" i="15" s="1"/>
  <c r="H12" i="15"/>
  <c r="L12" i="15"/>
  <c r="M12" i="15"/>
  <c r="Q12" i="15"/>
  <c r="R12" i="15"/>
  <c r="V12" i="15"/>
  <c r="G13" i="15"/>
  <c r="W13" i="15" s="1"/>
  <c r="H13" i="15"/>
  <c r="L13" i="15"/>
  <c r="M13" i="15"/>
  <c r="Q13" i="15"/>
  <c r="R13" i="15"/>
  <c r="V13" i="15"/>
  <c r="G14" i="15"/>
  <c r="W14" i="15" s="1"/>
  <c r="H14" i="15"/>
  <c r="L14" i="15"/>
  <c r="M14" i="15"/>
  <c r="Q14" i="15"/>
  <c r="R14" i="15"/>
  <c r="V14" i="15"/>
  <c r="G15" i="15"/>
  <c r="W15" i="15" s="1"/>
  <c r="H15" i="15"/>
  <c r="L15" i="15"/>
  <c r="M15" i="15"/>
  <c r="Q15" i="15"/>
  <c r="R15" i="15"/>
  <c r="V15" i="15"/>
  <c r="G16" i="15"/>
  <c r="W16" i="15" s="1"/>
  <c r="H16" i="15"/>
  <c r="L16" i="15"/>
  <c r="M16" i="15"/>
  <c r="Q16" i="15"/>
  <c r="R16" i="15"/>
  <c r="V16" i="15"/>
  <c r="G17" i="15"/>
  <c r="W17" i="15" s="1"/>
  <c r="H17" i="15"/>
  <c r="L17" i="15"/>
  <c r="M17" i="15"/>
  <c r="Q17" i="15"/>
  <c r="R17" i="15"/>
  <c r="V17" i="15"/>
  <c r="G18" i="15"/>
  <c r="W18" i="15" s="1"/>
  <c r="H18" i="15"/>
  <c r="L18" i="15"/>
  <c r="M18" i="15"/>
  <c r="Q18" i="15"/>
  <c r="R18" i="15"/>
  <c r="V18" i="15"/>
  <c r="G19" i="15"/>
  <c r="W19" i="15" s="1"/>
  <c r="H19" i="15"/>
  <c r="L19" i="15"/>
  <c r="M19" i="15"/>
  <c r="Q19" i="15"/>
  <c r="R19" i="15"/>
  <c r="V19" i="15"/>
  <c r="G20" i="15"/>
  <c r="W20" i="15" s="1"/>
  <c r="H20" i="15"/>
  <c r="L20" i="15"/>
  <c r="M20" i="15"/>
  <c r="Q20" i="15"/>
  <c r="R20" i="15"/>
  <c r="V20" i="15"/>
  <c r="G21" i="15"/>
  <c r="W21" i="15" s="1"/>
  <c r="H21" i="15"/>
  <c r="L21" i="15"/>
  <c r="M21" i="15"/>
  <c r="Q21" i="15"/>
  <c r="R21" i="15"/>
  <c r="V21" i="15"/>
  <c r="G22" i="15"/>
  <c r="W22" i="15" s="1"/>
  <c r="H22" i="15"/>
  <c r="L22" i="15"/>
  <c r="M22" i="15"/>
  <c r="Q22" i="15"/>
  <c r="R22" i="15"/>
  <c r="V22" i="15"/>
  <c r="G23" i="15"/>
  <c r="W23" i="15" s="1"/>
  <c r="H23" i="15"/>
  <c r="L23" i="15"/>
  <c r="M23" i="15"/>
  <c r="Q23" i="15"/>
  <c r="R23" i="15"/>
  <c r="V23" i="15"/>
  <c r="G24" i="15"/>
  <c r="W24" i="15" s="1"/>
  <c r="H24" i="15"/>
  <c r="L24" i="15"/>
  <c r="M24" i="15"/>
  <c r="Q24" i="15"/>
  <c r="R24" i="15"/>
  <c r="V24" i="15"/>
  <c r="G25" i="15"/>
  <c r="W25" i="15" s="1"/>
  <c r="H25" i="15"/>
  <c r="L25" i="15"/>
  <c r="M25" i="15"/>
  <c r="Q25" i="15"/>
  <c r="R25" i="15"/>
  <c r="V25" i="15"/>
  <c r="G26" i="15"/>
  <c r="W26" i="15" s="1"/>
  <c r="H26" i="15"/>
  <c r="L26" i="15"/>
  <c r="M26" i="15"/>
  <c r="Q26" i="15"/>
  <c r="R26" i="15"/>
  <c r="V26" i="15"/>
  <c r="G27" i="15"/>
  <c r="W27" i="15" s="1"/>
  <c r="H27" i="15"/>
  <c r="L27" i="15"/>
  <c r="M27" i="15"/>
  <c r="Q27" i="15"/>
  <c r="R27" i="15"/>
  <c r="V27" i="15"/>
  <c r="G28" i="15"/>
  <c r="W28" i="15" s="1"/>
  <c r="H28" i="15"/>
  <c r="L28" i="15"/>
  <c r="M28" i="15"/>
  <c r="Q28" i="15"/>
  <c r="R28" i="15"/>
  <c r="V28" i="15"/>
  <c r="G29" i="15"/>
  <c r="W29" i="15" s="1"/>
  <c r="H29" i="15"/>
  <c r="L29" i="15"/>
  <c r="M29" i="15"/>
  <c r="Q29" i="15"/>
  <c r="R29" i="15"/>
  <c r="V29" i="15"/>
  <c r="G30" i="15"/>
  <c r="W30" i="15" s="1"/>
  <c r="H30" i="15"/>
  <c r="L30" i="15"/>
  <c r="M30" i="15"/>
  <c r="Q30" i="15"/>
  <c r="R30" i="15"/>
  <c r="V30" i="15"/>
  <c r="G31" i="15"/>
  <c r="W31" i="15" s="1"/>
  <c r="H31" i="15"/>
  <c r="L31" i="15"/>
  <c r="M31" i="15"/>
  <c r="Q31" i="15"/>
  <c r="R31" i="15"/>
  <c r="V31" i="15"/>
  <c r="G32" i="15"/>
  <c r="W32" i="15" s="1"/>
  <c r="H32" i="15"/>
  <c r="L32" i="15"/>
  <c r="M32" i="15"/>
  <c r="Q32" i="15"/>
  <c r="R32" i="15"/>
  <c r="V32" i="15"/>
  <c r="G33" i="15"/>
  <c r="W33" i="15" s="1"/>
  <c r="H33" i="15"/>
  <c r="L33" i="15"/>
  <c r="M33" i="15"/>
  <c r="Q33" i="15"/>
  <c r="R33" i="15"/>
  <c r="V33" i="15"/>
  <c r="G34" i="15"/>
  <c r="W34" i="15" s="1"/>
  <c r="H34" i="15"/>
  <c r="L34" i="15"/>
  <c r="M34" i="15"/>
  <c r="Q34" i="15"/>
  <c r="R34" i="15"/>
  <c r="V34" i="15"/>
  <c r="G35" i="15"/>
  <c r="W35" i="15" s="1"/>
  <c r="H35" i="15"/>
  <c r="L35" i="15"/>
  <c r="M35" i="15"/>
  <c r="Q35" i="15"/>
  <c r="R35" i="15"/>
  <c r="V35" i="15"/>
  <c r="G36" i="15"/>
  <c r="W36" i="15" s="1"/>
  <c r="H36" i="15"/>
  <c r="L36" i="15"/>
  <c r="M36" i="15"/>
  <c r="Q36" i="15"/>
  <c r="R36" i="15"/>
  <c r="V36" i="15"/>
  <c r="G37" i="15"/>
  <c r="W37" i="15" s="1"/>
  <c r="H37" i="15"/>
  <c r="L37" i="15"/>
  <c r="M37" i="15"/>
  <c r="Q37" i="15"/>
  <c r="R37" i="15"/>
  <c r="V37" i="15"/>
  <c r="G38" i="15"/>
  <c r="W38" i="15" s="1"/>
  <c r="H38" i="15"/>
  <c r="L38" i="15"/>
  <c r="M38" i="15"/>
  <c r="Q38" i="15"/>
  <c r="R38" i="15"/>
  <c r="V38" i="15"/>
  <c r="G39" i="15"/>
  <c r="W39" i="15" s="1"/>
  <c r="H39" i="15"/>
  <c r="L39" i="15"/>
  <c r="M39" i="15"/>
  <c r="Q39" i="15"/>
  <c r="R39" i="15"/>
  <c r="V39" i="15"/>
  <c r="G40" i="15"/>
  <c r="W40" i="15" s="1"/>
  <c r="H40" i="15"/>
  <c r="L40" i="15"/>
  <c r="M40" i="15"/>
  <c r="Q40" i="15"/>
  <c r="R40" i="15"/>
  <c r="V40" i="15"/>
  <c r="G8" i="14"/>
  <c r="W8" i="14" s="1"/>
  <c r="H8" i="14"/>
  <c r="L8" i="14"/>
  <c r="M8" i="14"/>
  <c r="Q8" i="14"/>
  <c r="R8" i="14"/>
  <c r="V8" i="14"/>
  <c r="G9" i="14"/>
  <c r="W9" i="14" s="1"/>
  <c r="H9" i="14"/>
  <c r="L9" i="14"/>
  <c r="M9" i="14"/>
  <c r="Q9" i="14"/>
  <c r="R9" i="14"/>
  <c r="V9" i="14"/>
  <c r="G10" i="14"/>
  <c r="W10" i="14" s="1"/>
  <c r="H10" i="14"/>
  <c r="L10" i="14"/>
  <c r="M10" i="14"/>
  <c r="Q10" i="14"/>
  <c r="R10" i="14"/>
  <c r="V10" i="14"/>
  <c r="G11" i="14"/>
  <c r="W11" i="14" s="1"/>
  <c r="H11" i="14"/>
  <c r="L11" i="14"/>
  <c r="M11" i="14"/>
  <c r="Q11" i="14"/>
  <c r="R11" i="14"/>
  <c r="V11" i="14"/>
  <c r="G12" i="14"/>
  <c r="W12" i="14" s="1"/>
  <c r="H12" i="14"/>
  <c r="L12" i="14"/>
  <c r="M12" i="14"/>
  <c r="Q12" i="14"/>
  <c r="R12" i="14"/>
  <c r="V12" i="14"/>
  <c r="G13" i="14"/>
  <c r="W13" i="14" s="1"/>
  <c r="H13" i="14"/>
  <c r="L13" i="14"/>
  <c r="M13" i="14"/>
  <c r="Q13" i="14"/>
  <c r="R13" i="14"/>
  <c r="V13" i="14"/>
  <c r="G14" i="14"/>
  <c r="W14" i="14" s="1"/>
  <c r="H14" i="14"/>
  <c r="L14" i="14"/>
  <c r="M14" i="14"/>
  <c r="Q14" i="14"/>
  <c r="R14" i="14"/>
  <c r="V14" i="14"/>
  <c r="G15" i="14"/>
  <c r="W15" i="14" s="1"/>
  <c r="H15" i="14"/>
  <c r="L15" i="14"/>
  <c r="M15" i="14"/>
  <c r="Q15" i="14"/>
  <c r="R15" i="14"/>
  <c r="V15" i="14"/>
  <c r="G16" i="14"/>
  <c r="W16" i="14" s="1"/>
  <c r="H16" i="14"/>
  <c r="L16" i="14"/>
  <c r="M16" i="14"/>
  <c r="Q16" i="14"/>
  <c r="R16" i="14"/>
  <c r="V16" i="14"/>
  <c r="G17" i="14"/>
  <c r="W17" i="14" s="1"/>
  <c r="H17" i="14"/>
  <c r="L17" i="14"/>
  <c r="M17" i="14"/>
  <c r="Q17" i="14"/>
  <c r="R17" i="14"/>
  <c r="V17" i="14"/>
  <c r="G18" i="14"/>
  <c r="W18" i="14" s="1"/>
  <c r="H18" i="14"/>
  <c r="L18" i="14"/>
  <c r="M18" i="14"/>
  <c r="Q18" i="14"/>
  <c r="R18" i="14"/>
  <c r="V18" i="14"/>
  <c r="G19" i="14"/>
  <c r="W19" i="14" s="1"/>
  <c r="H19" i="14"/>
  <c r="L19" i="14"/>
  <c r="M19" i="14"/>
  <c r="Q19" i="14"/>
  <c r="R19" i="14"/>
  <c r="V19" i="14"/>
  <c r="G8" i="13"/>
  <c r="W8" i="13" s="1"/>
  <c r="H8" i="13"/>
  <c r="L8" i="13"/>
  <c r="M8" i="13"/>
  <c r="Q8" i="13"/>
  <c r="R8" i="13"/>
  <c r="V8" i="13"/>
  <c r="G9" i="13"/>
  <c r="W9" i="13" s="1"/>
  <c r="H9" i="13"/>
  <c r="L9" i="13"/>
  <c r="M9" i="13"/>
  <c r="Q9" i="13"/>
  <c r="R9" i="13"/>
  <c r="V9" i="13"/>
  <c r="G10" i="13"/>
  <c r="W10" i="13" s="1"/>
  <c r="H10" i="13"/>
  <c r="L10" i="13"/>
  <c r="M10" i="13"/>
  <c r="Q10" i="13"/>
  <c r="R10" i="13"/>
  <c r="V10" i="13"/>
  <c r="G11" i="13"/>
  <c r="W11" i="13" s="1"/>
  <c r="H11" i="13"/>
  <c r="L11" i="13"/>
  <c r="M11" i="13"/>
  <c r="Q11" i="13"/>
  <c r="R11" i="13"/>
  <c r="V11" i="13"/>
  <c r="G12" i="13"/>
  <c r="W12" i="13" s="1"/>
  <c r="H12" i="13"/>
  <c r="L12" i="13"/>
  <c r="M12" i="13"/>
  <c r="Q12" i="13"/>
  <c r="R12" i="13"/>
  <c r="V12" i="13"/>
  <c r="G13" i="13"/>
  <c r="W13" i="13" s="1"/>
  <c r="H13" i="13"/>
  <c r="L13" i="13"/>
  <c r="M13" i="13"/>
  <c r="Q13" i="13"/>
  <c r="R13" i="13"/>
  <c r="V13" i="13"/>
  <c r="G14" i="13"/>
  <c r="W14" i="13" s="1"/>
  <c r="H14" i="13"/>
  <c r="L14" i="13"/>
  <c r="M14" i="13"/>
  <c r="Q14" i="13"/>
  <c r="R14" i="13"/>
  <c r="V14" i="13"/>
  <c r="G15" i="13"/>
  <c r="W15" i="13" s="1"/>
  <c r="H15" i="13"/>
  <c r="L15" i="13"/>
  <c r="M15" i="13"/>
  <c r="Q15" i="13"/>
  <c r="R15" i="13"/>
  <c r="V15" i="13"/>
  <c r="G16" i="13"/>
  <c r="W16" i="13" s="1"/>
  <c r="H16" i="13"/>
  <c r="L16" i="13"/>
  <c r="M16" i="13"/>
  <c r="Q16" i="13"/>
  <c r="R16" i="13"/>
  <c r="V16" i="13"/>
  <c r="G17" i="13"/>
  <c r="W17" i="13" s="1"/>
  <c r="H17" i="13"/>
  <c r="L17" i="13"/>
  <c r="M17" i="13"/>
  <c r="Q17" i="13"/>
  <c r="R17" i="13"/>
  <c r="V17" i="13"/>
  <c r="G18" i="13"/>
  <c r="W18" i="13" s="1"/>
  <c r="H18" i="13"/>
  <c r="L18" i="13"/>
  <c r="M18" i="13"/>
  <c r="Q18" i="13"/>
  <c r="R18" i="13"/>
  <c r="V18" i="13"/>
  <c r="G19" i="13"/>
  <c r="W19" i="13" s="1"/>
  <c r="H19" i="13"/>
  <c r="L19" i="13"/>
  <c r="M19" i="13"/>
  <c r="Q19" i="13"/>
  <c r="R19" i="13"/>
  <c r="V19" i="13"/>
  <c r="G20" i="13"/>
  <c r="W20" i="13" s="1"/>
  <c r="H20" i="13"/>
  <c r="L20" i="13"/>
  <c r="M20" i="13"/>
  <c r="Q20" i="13"/>
  <c r="R20" i="13"/>
  <c r="V20" i="13"/>
  <c r="G21" i="13"/>
  <c r="W21" i="13" s="1"/>
  <c r="H21" i="13"/>
  <c r="L21" i="13"/>
  <c r="M21" i="13"/>
  <c r="Q21" i="13"/>
  <c r="R21" i="13"/>
  <c r="V21" i="13"/>
  <c r="G22" i="13"/>
  <c r="W22" i="13" s="1"/>
  <c r="H22" i="13"/>
  <c r="L22" i="13"/>
  <c r="M22" i="13"/>
  <c r="Q22" i="13"/>
  <c r="R22" i="13"/>
  <c r="V22" i="13"/>
  <c r="G23" i="13"/>
  <c r="W23" i="13" s="1"/>
  <c r="H23" i="13"/>
  <c r="L23" i="13"/>
  <c r="M23" i="13"/>
  <c r="Q23" i="13"/>
  <c r="R23" i="13"/>
  <c r="V23" i="13"/>
  <c r="G24" i="13"/>
  <c r="W24" i="13" s="1"/>
  <c r="H24" i="13"/>
  <c r="L24" i="13"/>
  <c r="M24" i="13"/>
  <c r="Q24" i="13"/>
  <c r="R24" i="13"/>
  <c r="V24" i="13"/>
  <c r="G25" i="13"/>
  <c r="W25" i="13" s="1"/>
  <c r="H25" i="13"/>
  <c r="L25" i="13"/>
  <c r="M25" i="13"/>
  <c r="Q25" i="13"/>
  <c r="R25" i="13"/>
  <c r="V25" i="13"/>
  <c r="G26" i="13"/>
  <c r="W26" i="13" s="1"/>
  <c r="H26" i="13"/>
  <c r="L26" i="13"/>
  <c r="M26" i="13"/>
  <c r="Q26" i="13"/>
  <c r="R26" i="13"/>
  <c r="V26" i="13"/>
  <c r="G27" i="13"/>
  <c r="W27" i="13" s="1"/>
  <c r="H27" i="13"/>
  <c r="L27" i="13"/>
  <c r="M27" i="13"/>
  <c r="Q27" i="13"/>
  <c r="R27" i="13"/>
  <c r="V27" i="13"/>
  <c r="G28" i="13"/>
  <c r="W28" i="13" s="1"/>
  <c r="H28" i="13"/>
  <c r="L28" i="13"/>
  <c r="M28" i="13"/>
  <c r="Q28" i="13"/>
  <c r="R28" i="13"/>
  <c r="V28" i="13"/>
  <c r="G8" i="12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G26" i="12"/>
  <c r="H26" i="12"/>
  <c r="L26" i="12"/>
  <c r="M26" i="12"/>
  <c r="Q26" i="12"/>
  <c r="R26" i="12"/>
  <c r="V26" i="12"/>
  <c r="W26" i="12"/>
  <c r="G27" i="12"/>
  <c r="H27" i="12"/>
  <c r="L27" i="12"/>
  <c r="M27" i="12"/>
  <c r="Q27" i="12"/>
  <c r="R27" i="12"/>
  <c r="V27" i="12"/>
  <c r="W27" i="12"/>
  <c r="G28" i="12"/>
  <c r="H28" i="12"/>
  <c r="L28" i="12"/>
  <c r="M28" i="12"/>
  <c r="Q28" i="12"/>
  <c r="R28" i="12"/>
  <c r="V28" i="12"/>
  <c r="W28" i="12"/>
  <c r="G29" i="12"/>
  <c r="H29" i="12"/>
  <c r="L29" i="12"/>
  <c r="M29" i="12"/>
  <c r="Q29" i="12"/>
  <c r="R29" i="12"/>
  <c r="V29" i="12"/>
  <c r="W29" i="12"/>
  <c r="G30" i="12"/>
  <c r="H30" i="12"/>
  <c r="L30" i="12"/>
  <c r="M30" i="12"/>
  <c r="Q30" i="12"/>
  <c r="R30" i="12"/>
  <c r="V30" i="12"/>
  <c r="W30" i="12"/>
  <c r="G31" i="12"/>
  <c r="H31" i="12"/>
  <c r="L31" i="12"/>
  <c r="M31" i="12"/>
  <c r="Q31" i="12"/>
  <c r="R31" i="12"/>
  <c r="V31" i="12"/>
  <c r="W31" i="12"/>
  <c r="G32" i="12"/>
  <c r="H32" i="12"/>
  <c r="L32" i="12"/>
  <c r="M32" i="12"/>
  <c r="Q32" i="12"/>
  <c r="R32" i="12"/>
  <c r="V32" i="12"/>
  <c r="W32" i="12"/>
  <c r="G33" i="12"/>
  <c r="H33" i="12"/>
  <c r="L33" i="12"/>
  <c r="M33" i="12"/>
  <c r="Q33" i="12"/>
  <c r="R33" i="12"/>
  <c r="V33" i="12"/>
  <c r="W33" i="12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G14" i="11"/>
  <c r="H14" i="11"/>
  <c r="L14" i="11"/>
  <c r="M14" i="11"/>
  <c r="Q14" i="11"/>
  <c r="R14" i="11"/>
  <c r="V14" i="11"/>
  <c r="W14" i="11"/>
  <c r="G15" i="11"/>
  <c r="H15" i="11"/>
  <c r="L15" i="11"/>
  <c r="M15" i="11"/>
  <c r="Q15" i="11"/>
  <c r="R15" i="11"/>
  <c r="V15" i="11"/>
  <c r="W15" i="11"/>
  <c r="G16" i="11"/>
  <c r="H16" i="11"/>
  <c r="L16" i="11"/>
  <c r="M16" i="11"/>
  <c r="Q16" i="11"/>
  <c r="R16" i="11"/>
  <c r="V16" i="11"/>
  <c r="W16" i="11"/>
  <c r="G17" i="11"/>
  <c r="H17" i="11"/>
  <c r="L17" i="11"/>
  <c r="M17" i="11"/>
  <c r="Q17" i="11"/>
  <c r="R17" i="11"/>
  <c r="V17" i="11"/>
  <c r="W17" i="11"/>
  <c r="G18" i="11"/>
  <c r="H18" i="11"/>
  <c r="L18" i="11"/>
  <c r="M18" i="11"/>
  <c r="Q18" i="11"/>
  <c r="R18" i="11"/>
  <c r="V18" i="11"/>
  <c r="W18" i="11"/>
  <c r="G19" i="11"/>
  <c r="H19" i="11"/>
  <c r="L19" i="11"/>
  <c r="M19" i="11"/>
  <c r="Q19" i="11"/>
  <c r="R19" i="11"/>
  <c r="V19" i="11"/>
  <c r="W19" i="11"/>
  <c r="G20" i="11"/>
  <c r="H20" i="11"/>
  <c r="L20" i="11"/>
  <c r="M20" i="11"/>
  <c r="Q20" i="11"/>
  <c r="R20" i="11"/>
  <c r="V20" i="11"/>
  <c r="W20" i="11"/>
  <c r="G21" i="11"/>
  <c r="H21" i="11"/>
  <c r="L21" i="11"/>
  <c r="M21" i="11"/>
  <c r="Q21" i="11"/>
  <c r="R21" i="11"/>
  <c r="V21" i="11"/>
  <c r="W21" i="11"/>
  <c r="G22" i="11"/>
  <c r="H22" i="11"/>
  <c r="L22" i="11"/>
  <c r="M22" i="11"/>
  <c r="Q22" i="11"/>
  <c r="R22" i="11"/>
  <c r="V22" i="11"/>
  <c r="W22" i="11"/>
  <c r="G23" i="11"/>
  <c r="H23" i="11"/>
  <c r="L23" i="11"/>
  <c r="M23" i="11"/>
  <c r="Q23" i="11"/>
  <c r="R23" i="11"/>
  <c r="V23" i="11"/>
  <c r="W23" i="11"/>
  <c r="G24" i="11"/>
  <c r="H24" i="11"/>
  <c r="L24" i="11"/>
  <c r="M24" i="11"/>
  <c r="Q24" i="11"/>
  <c r="R24" i="11"/>
  <c r="V24" i="11"/>
  <c r="W24" i="11"/>
  <c r="G25" i="11"/>
  <c r="H25" i="11"/>
  <c r="L25" i="11"/>
  <c r="M25" i="11"/>
  <c r="Q25" i="11"/>
  <c r="R25" i="11"/>
  <c r="V25" i="11"/>
  <c r="W25" i="11"/>
  <c r="G26" i="11"/>
  <c r="H26" i="11"/>
  <c r="L26" i="11"/>
  <c r="M26" i="11"/>
  <c r="Q26" i="11"/>
  <c r="R26" i="11"/>
  <c r="V26" i="11"/>
  <c r="W26" i="11"/>
  <c r="G27" i="11"/>
  <c r="H27" i="11"/>
  <c r="L27" i="11"/>
  <c r="M27" i="11"/>
  <c r="Q27" i="11"/>
  <c r="R27" i="11"/>
  <c r="V27" i="11"/>
  <c r="W27" i="11"/>
  <c r="G28" i="11"/>
  <c r="H28" i="11"/>
  <c r="L28" i="11"/>
  <c r="M28" i="11"/>
  <c r="Q28" i="11"/>
  <c r="R28" i="11"/>
  <c r="V28" i="11"/>
  <c r="W28" i="11"/>
  <c r="G29" i="11"/>
  <c r="H29" i="11"/>
  <c r="L29" i="11"/>
  <c r="M29" i="11"/>
  <c r="Q29" i="11"/>
  <c r="R29" i="11"/>
  <c r="V29" i="11"/>
  <c r="W29" i="11"/>
  <c r="G30" i="11"/>
  <c r="H30" i="11"/>
  <c r="L30" i="11"/>
  <c r="M30" i="11"/>
  <c r="Q30" i="11"/>
  <c r="R30" i="11"/>
  <c r="V30" i="11"/>
  <c r="W30" i="11"/>
  <c r="G31" i="11"/>
  <c r="H31" i="11"/>
  <c r="L31" i="11"/>
  <c r="M31" i="11"/>
  <c r="Q31" i="11"/>
  <c r="R31" i="11"/>
  <c r="V31" i="11"/>
  <c r="W31" i="11"/>
  <c r="G32" i="11"/>
  <c r="H32" i="11"/>
  <c r="L32" i="11"/>
  <c r="M32" i="11"/>
  <c r="Q32" i="11"/>
  <c r="R32" i="11"/>
  <c r="V32" i="11"/>
  <c r="W32" i="11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12" i="10"/>
  <c r="H12" i="10"/>
  <c r="L12" i="10"/>
  <c r="M12" i="10"/>
  <c r="Q12" i="10"/>
  <c r="R12" i="10"/>
  <c r="V12" i="10"/>
  <c r="W12" i="10"/>
  <c r="G13" i="10"/>
  <c r="H13" i="10"/>
  <c r="L13" i="10"/>
  <c r="M13" i="10"/>
  <c r="Q13" i="10"/>
  <c r="R13" i="10"/>
  <c r="V13" i="10"/>
  <c r="W13" i="10"/>
  <c r="G14" i="10"/>
  <c r="H14" i="10"/>
  <c r="L14" i="10"/>
  <c r="M14" i="10"/>
  <c r="Q14" i="10"/>
  <c r="R14" i="10"/>
  <c r="V14" i="10"/>
  <c r="W14" i="10"/>
  <c r="G15" i="10"/>
  <c r="H15" i="10"/>
  <c r="L15" i="10"/>
  <c r="M15" i="10"/>
  <c r="Q15" i="10"/>
  <c r="R15" i="10"/>
  <c r="V15" i="10"/>
  <c r="W15" i="10"/>
  <c r="G16" i="10"/>
  <c r="H16" i="10"/>
  <c r="L16" i="10"/>
  <c r="M16" i="10"/>
  <c r="Q16" i="10"/>
  <c r="R16" i="10"/>
  <c r="V16" i="10"/>
  <c r="W16" i="10"/>
  <c r="G17" i="10"/>
  <c r="H17" i="10"/>
  <c r="L17" i="10"/>
  <c r="M17" i="10"/>
  <c r="Q17" i="10"/>
  <c r="R17" i="10"/>
  <c r="V17" i="10"/>
  <c r="W17" i="10"/>
  <c r="G8" i="9"/>
  <c r="W8" i="9" s="1"/>
  <c r="H8" i="9"/>
  <c r="L8" i="9"/>
  <c r="M8" i="9"/>
  <c r="Q8" i="9"/>
  <c r="R8" i="9"/>
  <c r="V8" i="9"/>
  <c r="G9" i="9"/>
  <c r="W9" i="9" s="1"/>
  <c r="H9" i="9"/>
  <c r="L9" i="9"/>
  <c r="M9" i="9"/>
  <c r="Q9" i="9"/>
  <c r="R9" i="9"/>
  <c r="V9" i="9"/>
  <c r="G10" i="9"/>
  <c r="W10" i="9" s="1"/>
  <c r="H10" i="9"/>
  <c r="L10" i="9"/>
  <c r="M10" i="9"/>
  <c r="Q10" i="9"/>
  <c r="R10" i="9"/>
  <c r="V10" i="9"/>
  <c r="G11" i="9"/>
  <c r="W11" i="9" s="1"/>
  <c r="H11" i="9"/>
  <c r="L11" i="9"/>
  <c r="M11" i="9"/>
  <c r="Q11" i="9"/>
  <c r="R11" i="9"/>
  <c r="V11" i="9"/>
  <c r="G12" i="9"/>
  <c r="W12" i="9" s="1"/>
  <c r="H12" i="9"/>
  <c r="L12" i="9"/>
  <c r="M12" i="9"/>
  <c r="Q12" i="9"/>
  <c r="R12" i="9"/>
  <c r="V12" i="9"/>
  <c r="G13" i="9"/>
  <c r="W13" i="9" s="1"/>
  <c r="H13" i="9"/>
  <c r="L13" i="9"/>
  <c r="M13" i="9"/>
  <c r="Q13" i="9"/>
  <c r="R13" i="9"/>
  <c r="V13" i="9"/>
  <c r="G8" i="7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V7" i="16"/>
  <c r="R7" i="16"/>
  <c r="Q7" i="16"/>
  <c r="M7" i="16"/>
  <c r="L7" i="16"/>
  <c r="H7" i="16"/>
  <c r="G7" i="16"/>
  <c r="V7" i="15"/>
  <c r="R7" i="15"/>
  <c r="Q7" i="15"/>
  <c r="M7" i="15"/>
  <c r="L7" i="15"/>
  <c r="H7" i="15"/>
  <c r="G7" i="15"/>
  <c r="V7" i="14"/>
  <c r="R7" i="14"/>
  <c r="Q7" i="14"/>
  <c r="M7" i="14"/>
  <c r="L7" i="14"/>
  <c r="W7" i="14" s="1"/>
  <c r="H7" i="14"/>
  <c r="G7" i="14"/>
  <c r="V7" i="13"/>
  <c r="R7" i="13"/>
  <c r="Q7" i="13"/>
  <c r="M7" i="13"/>
  <c r="L7" i="13"/>
  <c r="H7" i="13"/>
  <c r="G7" i="13"/>
  <c r="V7" i="12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V7" i="10"/>
  <c r="R7" i="10"/>
  <c r="Q7" i="10"/>
  <c r="W7" i="10" s="1"/>
  <c r="M7" i="10"/>
  <c r="L7" i="10"/>
  <c r="H7" i="10"/>
  <c r="G7" i="10"/>
  <c r="V7" i="9"/>
  <c r="R7" i="9"/>
  <c r="Q7" i="9"/>
  <c r="M7" i="9"/>
  <c r="L7" i="9"/>
  <c r="H7" i="9"/>
  <c r="G7" i="9"/>
  <c r="V7" i="7"/>
  <c r="R7" i="7"/>
  <c r="Q7" i="7"/>
  <c r="M7" i="7"/>
  <c r="L7" i="7"/>
  <c r="H7" i="7"/>
  <c r="G7" i="7"/>
  <c r="G8" i="6"/>
  <c r="H8" i="6"/>
  <c r="L8" i="6"/>
  <c r="M8" i="6"/>
  <c r="Q8" i="6"/>
  <c r="R8" i="6"/>
  <c r="V8" i="6"/>
  <c r="W8" i="6"/>
  <c r="G9" i="6"/>
  <c r="H9" i="6"/>
  <c r="L9" i="6"/>
  <c r="W9" i="6" s="1"/>
  <c r="M9" i="6"/>
  <c r="Q9" i="6"/>
  <c r="R9" i="6"/>
  <c r="V9" i="6"/>
  <c r="G10" i="6"/>
  <c r="H10" i="6"/>
  <c r="L10" i="6"/>
  <c r="M10" i="6"/>
  <c r="Q10" i="6"/>
  <c r="R10" i="6"/>
  <c r="V10" i="6"/>
  <c r="W10" i="6"/>
  <c r="E9" i="2"/>
  <c r="D20" i="2"/>
  <c r="D21" i="2"/>
  <c r="D22" i="2"/>
  <c r="D23" i="2"/>
  <c r="D24" i="2"/>
  <c r="D25" i="2"/>
  <c r="D26" i="2"/>
  <c r="D27" i="2"/>
  <c r="D28" i="2"/>
  <c r="D29" i="2"/>
  <c r="D30" i="2"/>
  <c r="W7" i="16" l="1"/>
  <c r="W7" i="15"/>
  <c r="W7" i="13"/>
  <c r="W7" i="12"/>
  <c r="W7" i="11"/>
  <c r="W7" i="9"/>
  <c r="W7" i="7"/>
  <c r="B16" i="6"/>
  <c r="B15" i="6"/>
  <c r="B14" i="6"/>
  <c r="B13" i="6"/>
  <c r="B12" i="6"/>
  <c r="B11" i="6"/>
  <c r="B10" i="6"/>
  <c r="B9" i="6"/>
  <c r="B8" i="6"/>
  <c r="B7" i="6"/>
  <c r="V6" i="7" l="1"/>
  <c r="V7" i="6"/>
  <c r="R7" i="6"/>
  <c r="Q7" i="6"/>
  <c r="M7" i="6"/>
  <c r="L7" i="6"/>
  <c r="H7" i="6"/>
  <c r="G7" i="6"/>
  <c r="D5" i="5"/>
  <c r="E5" i="5"/>
  <c r="F5" i="5"/>
  <c r="G5" i="5"/>
  <c r="H5" i="5"/>
  <c r="I5" i="5"/>
  <c r="C5" i="5"/>
  <c r="V6" i="9" l="1"/>
  <c r="V6" i="6"/>
  <c r="V6" i="11"/>
  <c r="V6" i="13"/>
  <c r="L6" i="15"/>
  <c r="V6" i="15"/>
  <c r="W7" i="6"/>
  <c r="Q6" i="6"/>
  <c r="V6" i="10"/>
  <c r="V6" i="12"/>
  <c r="L6" i="13"/>
  <c r="V6" i="14"/>
  <c r="V6" i="16"/>
  <c r="L6" i="6"/>
  <c r="L6" i="11"/>
  <c r="L6" i="12"/>
  <c r="L6" i="14"/>
  <c r="L6" i="16"/>
  <c r="Q6" i="7"/>
  <c r="Q6" i="9"/>
  <c r="L6" i="7"/>
  <c r="L6" i="9"/>
  <c r="Q6" i="11"/>
  <c r="Q6" i="12"/>
  <c r="Q6" i="13"/>
  <c r="Q6" i="14"/>
  <c r="Q6" i="15"/>
  <c r="Q6" i="16"/>
  <c r="Q6" i="10"/>
  <c r="L6" i="10"/>
  <c r="G6" i="16"/>
  <c r="G6" i="15"/>
  <c r="G6" i="14"/>
  <c r="G6" i="13"/>
  <c r="G6" i="12"/>
  <c r="G6" i="11"/>
  <c r="G6" i="10"/>
  <c r="G6" i="9"/>
  <c r="G6" i="7"/>
  <c r="G6" i="6"/>
  <c r="K5" i="5"/>
  <c r="C6" i="2" s="1"/>
  <c r="D12" i="2" l="1"/>
  <c r="D15" i="2"/>
  <c r="D18" i="2"/>
  <c r="D11" i="2"/>
  <c r="D19" i="2"/>
  <c r="D10" i="2"/>
  <c r="D14" i="2"/>
  <c r="D17" i="2"/>
  <c r="D16" i="2"/>
  <c r="D13" i="2"/>
  <c r="W6" i="16"/>
  <c r="W6" i="15"/>
  <c r="W6" i="11"/>
  <c r="W6" i="6"/>
  <c r="W6" i="12"/>
  <c r="W6" i="7"/>
  <c r="W6" i="14"/>
  <c r="W6" i="13"/>
  <c r="W6" i="9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</commentList>
</comments>
</file>

<file path=xl/sharedStrings.xml><?xml version="1.0" encoding="utf-8"?>
<sst xmlns="http://schemas.openxmlformats.org/spreadsheetml/2006/main" count="1057" uniqueCount="255">
  <si>
    <t>nº</t>
  </si>
  <si>
    <t>Disciplina</t>
  </si>
  <si>
    <t>Classificação</t>
  </si>
  <si>
    <t>Tempo sugerido</t>
  </si>
  <si>
    <t>Tempo efetivo</t>
  </si>
  <si>
    <t>Língua Portuguesa</t>
  </si>
  <si>
    <t>CB</t>
  </si>
  <si>
    <t>CE</t>
  </si>
  <si>
    <t xml:space="preserve">Disponível para estudo: </t>
  </si>
  <si>
    <t>Órgão</t>
  </si>
  <si>
    <t>Publicação</t>
  </si>
  <si>
    <t>Banca</t>
  </si>
  <si>
    <t>Link do edital</t>
  </si>
  <si>
    <t>Cargo</t>
  </si>
  <si>
    <t>Remuneração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</si>
  <si>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</si>
  <si>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</si>
  <si>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</si>
  <si>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</si>
  <si>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</si>
  <si>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</si>
  <si>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</si>
  <si>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</si>
  <si>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</si>
  <si>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</si>
  <si>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</si>
  <si>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</si>
  <si>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</si>
  <si>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</si>
  <si>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</si>
  <si>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</si>
  <si>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</si>
  <si>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</si>
  <si>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</si>
  <si>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</si>
  <si>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</si>
  <si>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</si>
  <si>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</si>
  <si>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</si>
  <si>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</si>
  <si>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</si>
  <si>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</si>
  <si>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</si>
  <si>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</si>
  <si>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</si>
  <si>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</si>
  <si>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</si>
  <si>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</si>
  <si>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</si>
  <si>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</si>
  <si>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</si>
  <si>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</si>
  <si>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</si>
  <si>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</si>
  <si>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</si>
  <si>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</si>
  <si>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</si>
  <si>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</si>
  <si>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</si>
  <si>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</si>
  <si>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</si>
  <si>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</si>
  <si>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</si>
  <si>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</si>
  <si>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</si>
  <si>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</si>
  <si>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</si>
  <si>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</si>
  <si>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</si>
  <si>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</si>
  <si>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</si>
  <si>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</si>
  <si>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</si>
  <si>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</si>
  <si>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</si>
  <si>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</si>
  <si>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</si>
  <si>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</si>
  <si>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</si>
  <si>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</si>
  <si>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</si>
  <si>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</si>
  <si>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</si>
  <si>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</si>
  <si>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Escolaridade</t>
  </si>
  <si>
    <t xml:space="preserve">Vagas </t>
  </si>
  <si>
    <t>EDITAL N° 01/2022 TRT 3ª Região</t>
  </si>
  <si>
    <t>Tribunal Regional do Trabalho de Minas Gerais</t>
  </si>
  <si>
    <t>Fundação Mariana Resende Costa - FUMARC</t>
  </si>
  <si>
    <t>Analista e Técnico</t>
  </si>
  <si>
    <t>Níveis médio e superior</t>
  </si>
  <si>
    <t>de R$7.591,37 a R$14.271,70</t>
  </si>
  <si>
    <t>de 11/08/2022 a 09/09/2022</t>
  </si>
  <si>
    <t>de R$90,00 a R$110,00</t>
  </si>
  <si>
    <t xml:space="preserve">Noções de Informática </t>
  </si>
  <si>
    <t>Legislação</t>
  </si>
  <si>
    <t>Direito Constitucional</t>
  </si>
  <si>
    <t>Direito Administrativo</t>
  </si>
  <si>
    <t>Direito do Trabalho</t>
  </si>
  <si>
    <t>Direito Processual do Trabalho</t>
  </si>
  <si>
    <t>Direito Civil</t>
  </si>
  <si>
    <t>Direito Processual Civil</t>
  </si>
  <si>
    <t>Atos Normativos</t>
  </si>
  <si>
    <t>Compreensão e interpretação de textos: informações literais e inferências possíveis.</t>
  </si>
  <si>
    <t>Articulação textual: expressões referenciais, nexos, operadores sequenciais, coerência e coesão.</t>
  </si>
  <si>
    <t>Significação contextual de palavras e expressões.</t>
  </si>
  <si>
    <t>Conhecimentos de norma-padrão: a) emprego de crase; b) emprego de tempos e modos verbais; c) emprego e colocação de pronomes; d) regência nominal e verbal; e) concordância verbal e nominal; f) pontuação. Linguística: variação linguística, norma linguística.</t>
  </si>
  <si>
    <t>LibreOffice: manipulação de arquivos e pastas, configurações, etc.</t>
  </si>
  <si>
    <t>Sistema Operacional Windows 10: manipulação de arquivos e pastas, configurações, permissões etc.</t>
  </si>
  <si>
    <t>Microsoft Word 2016: estrutura básica dos documentos; operações com arquivos, criação e uso de modelos; edição e formatação de textos; cabeçalhos e rodapé; parágrafos; fontes; colunas; marcadores simbólicos e numéricos; tabelas e texto multicolunados; configuração de páginas e impressão; ortografia e gramática; controle de quebras; numeração de páginas; legendas; índices; inserção de objetos; campos predefinidos, caixas de texto e caracteres especiais; desenhos e cliparts; uso da barra de ferramentas, régua, janelas, atalhos e menus; mala direta e proteção de documentos.</t>
  </si>
  <si>
    <t>Microsoft Excel 2016: estrutura básica das planilhas, conceitos de células, linhas, colunas, pastas e gráficos, elaboração de tabelas e gráficos, uso de fórmulas, funções e macros, impressão, inserção de objetos, campos predefinidos, controle de quebras, numeração de páginas, obtenção de dados externos, classificação, uso da barra de ferramentas, atalhos e menus.</t>
  </si>
  <si>
    <t>Microsoft PowerPoint 2016: estrutura básica de apresentações, edição e formatação, criação de apresentações, configuração da aparência da apresentação, impressão de apresentações, multimídia, desenho e clipart, uso da barra de ferramentas, atalhos e menus.</t>
  </si>
  <si>
    <t>Microsoft Outlook 2016: Correio Eletrônico. Google Chrome 103.x ou superior: Navegação na Internet. Segurança: Tipos de vírus, Cavalos de Tróia, Malwares, Worms, Spyware, Phishing, Pharming, Ransomwares, Spam.</t>
  </si>
  <si>
    <t>Lei n. 8.112/1990 e alterações: Das Disposições Preliminares; Do Provimento, Da Vacância, Da Remoção, Da Redistribuição e Da Substituição; Dos Direitos e Vantagens: Do Vencimento e da Remuneração, Das Vantagens, Das Férias, Das Licenças e Dos Afastamentos; Do Regime Disciplinar: Dos Deveres, Das Proibições, Da Acumulação, Das Responsabilidades e Das Penalidades.</t>
  </si>
  <si>
    <t>Processo administrativo disciplinar.</t>
  </si>
  <si>
    <t>Lei n. 9.784/1999.</t>
  </si>
  <si>
    <t>Lei n. 8.429/1992.</t>
  </si>
  <si>
    <t>Lei n. 13.709/2018 (LGPD).</t>
  </si>
  <si>
    <t>Lei 13.146/2015 (Institui a Lei Brasileira de Inclusão da Pessoa com Deficiência).</t>
  </si>
  <si>
    <t>Regimento Interno do TRT da 3ª Região. Código de Ética do TRT3.</t>
  </si>
  <si>
    <t>Constituição: princípios fundamentais, objetivos fundamentais da República.</t>
  </si>
  <si>
    <t>Aplicabilidade e interpretação das normas constitucionais; vigência, eficácia e aplicabilidade das normas constitucionais.</t>
  </si>
  <si>
    <t>Controle de constitucionalidade: sistemas difuso e concentrado; ações do controle concentrado: ação direta de inconstitucionalidade; ação declaratória de constitucionalidade e arguição de descumprimento de preceito fundamental.</t>
  </si>
  <si>
    <t>Direitos e garantias fundamentais: direitos e deveres individuais e coletivos; direitos sociais; direitos de nacionalidade; direitos políticos.</t>
  </si>
  <si>
    <t>Organização político administrativa: federação brasileira, competências da União, estados e municípios, intervenção federal.</t>
  </si>
  <si>
    <t>Administração pública: princípios constitucionais, disposições gerais da Administração; direitos constitucionais dos servidores públicos.</t>
  </si>
  <si>
    <t>Organização dos Poderes. Separação das Funções: funções típicas e atípicas, garantias institucionais das funções Poder Executivo: organização, composição, atribuições, garantias e responsabilidades do Presidente da República.</t>
  </si>
  <si>
    <t>Poder Legislativo: Organização e funcionamento, Estatuto dos Congressistas: prerrogativas e vedações dos parlamentares, processo legislativo, fiscalização contábil, financeira e orçamentária.</t>
  </si>
  <si>
    <t>Poder Judiciário: disposições gerais, organização.</t>
  </si>
  <si>
    <t>Composição, garantias institucionais e funcionais dos magistrados, vedações dos magistrados; Supremo Tribunal Federal; Superior Tribunal de Justiça; Tribunais Regionais Federais e juízes federais; Tribunais e juízes do trabalho.</t>
  </si>
  <si>
    <t>Funções essenciais à Justiça: Ministério Público; Ministério Público do Trabalho: atribuições, garantias e vedações; Advocacia Pública; Advocacia e Defensoria Públicas.</t>
  </si>
  <si>
    <t>Definição, fontes e princípios.</t>
  </si>
  <si>
    <t>Administração pública.</t>
  </si>
  <si>
    <t>Poderes da Administração Pública.</t>
  </si>
  <si>
    <t>Pessoas da Administração Pública: Administração Pública Direta, Desconcentração, Descentralização, Administração.</t>
  </si>
  <si>
    <t>Pública Indireta.</t>
  </si>
  <si>
    <t>Autarquias, Agências reguladoras e executivas.</t>
  </si>
  <si>
    <t>Fundações públicas.</t>
  </si>
  <si>
    <t>Empresa pública.</t>
  </si>
  <si>
    <t>Sociedade de economia mista.</t>
  </si>
  <si>
    <t>Atos administrativos.</t>
  </si>
  <si>
    <t>Nova Lei de Licitações e Contratos da Administração Pública (Lei n. 14.133/2021).</t>
  </si>
  <si>
    <t>Conceito de licitação, modalidades e procedimentos; dispensa e inexigibilidade de licitação.</t>
  </si>
  <si>
    <t>Contrato Administrativo: conceito e características, formalização, execução e extinção, equilíbrio econômico-financeiro.</t>
  </si>
  <si>
    <t>Contratos Privados da Administração.</t>
  </si>
  <si>
    <t>Convênios e consórcios.</t>
  </si>
  <si>
    <t>Consórcios Públicos.</t>
  </si>
  <si>
    <t>Parceria público-privada.</t>
  </si>
  <si>
    <t>Serviço público: Conceito, Princípios, classificação, espécies.</t>
  </si>
  <si>
    <t>Bens públicos: espécies, prerrogativas, vedações.</t>
  </si>
  <si>
    <t>Controle interno e externo da administração pública.</t>
  </si>
  <si>
    <t>Controle judicial.</t>
  </si>
  <si>
    <t>Responsabilidade civil do Estado.</t>
  </si>
  <si>
    <t>Atos da administração, ato administrativo, elementos, atributos, limitações.</t>
  </si>
  <si>
    <t>Agentes Públicos: Direitos, deveres, vedações, responsabilidade, Servidores, agentes temporários, empregados públicos, regime de emprego público.</t>
  </si>
  <si>
    <t>Crimes contra a Administração Pública.</t>
  </si>
  <si>
    <t>Intervenção do Estado na propriedade: desapropriação, servidão administrativa, tombamento, requisição administrativa, ocupação temporária, limitação administrativa.</t>
  </si>
  <si>
    <t>Fontes, princípios, sujeitos.</t>
  </si>
  <si>
    <t>Direitos constitucionais dos trabalhadores (art. 7º da CF/1988).</t>
  </si>
  <si>
    <t>Relação de trabalho e relação de emprego: requisitos e distinção; relações de trabalho lato sensu: trabalho autônomo, trabalho eventual, trabalho temporário e trabalho avulso.</t>
  </si>
  <si>
    <t>Sujeitos do contrato de trabalho stricto sensu: empregado e empregador: conceito e caracterização; poderes do empregador no contrato de trabalho.</t>
  </si>
  <si>
    <t>Grupo econômico; sucessão de empregadores; responsabilidade solidária.</t>
  </si>
  <si>
    <t>Contrato individual de trabalho: conceito, classificação e características.</t>
  </si>
  <si>
    <t>Alteração do contrato de trabalho: alteração unilateral e bilateral; o jus variandi. Suspensão e interrupção do contrato de trabalho: caracterização e distinção.</t>
  </si>
  <si>
    <t>Rescisão do contrato de trabalho: justas causas; rescisão indireta; dispensa arbitrária; culpa recíproca; indenização.</t>
  </si>
  <si>
    <t>Aviso prévio. Estabilidade e garantias provisórias de emprego: formas de estabilidade; despedida e reintegração de empregado estável.</t>
  </si>
  <si>
    <t>Duração do trabalho; jornada de trabalho; períodos de descanso; intervalo para repouso e alimentação; descanso semanal remunerado; trabalho noturno e trabalho extraordinário; sistema de compensação de horas.</t>
  </si>
  <si>
    <t>Saláriomínimo: irredutibilidade e garantia.</t>
  </si>
  <si>
    <t>Férias: direito a férias e duração; concessão e época das férias; remuneração e abono de férias.</t>
  </si>
  <si>
    <t>Salário e remuneração: conceito e distinções; composição do salário; modalidades de salário; formas e meios de pagamento do salário; 13º salário.</t>
  </si>
  <si>
    <t>Equiparação salarial; princípio da igualdade de salário; desvio de função.</t>
  </si>
  <si>
    <t>FGTS. Prescrição e decadência.</t>
  </si>
  <si>
    <t>Segurança e medicina no trabalho: CIPA; atividades insalubres ou perigosas.</t>
  </si>
  <si>
    <t>Proteção ao trabalho do menor.</t>
  </si>
  <si>
    <t>Proteção ao trabalho da mulher; estabilidade da gestante; licença-maternidade.</t>
  </si>
  <si>
    <t>Direito coletivo do trabalho: liberdade sindical (Convenção n. 87 da OIT); organização sindical: conceito de categoria; categoria diferenciada; convenções e acordos coletivos de trabalho.</t>
  </si>
  <si>
    <t>Direito de greve; serviços essenciais.</t>
  </si>
  <si>
    <t>Comissões de conciliação prévia.</t>
  </si>
  <si>
    <t>Renúncia e transação.</t>
  </si>
  <si>
    <t>Cálculos trabalhistas.</t>
  </si>
  <si>
    <t>Do teletrabalho (Lei n. 13.467/2017).</t>
  </si>
  <si>
    <t>Súmulas e Orientações da Jurisprudência uniformizada do Tribunal Superior do Trabalho sobre Direito do Trabalho.</t>
  </si>
  <si>
    <t>Súmulas Vinculantes do Supremo Tribunal Federal relativas ao Direito do Trabalho.</t>
  </si>
  <si>
    <t>Súmulas e Orientações da Jurisprudência uniformizada do Tribunal Regional do Trabalho da 3ª Região.</t>
  </si>
  <si>
    <t>Justiça do Trabalho: organização e competência.</t>
  </si>
  <si>
    <t>Varas do Trabalho, Tribunais Regionais do Trabalho e Tribunal Superior do Trabalho: jurisdição e competência.</t>
  </si>
  <si>
    <t>Serviços auxiliares da justiça do trabalho: secretarias das Varas do Trabalho; distribuidores; oficiais de justiça e oficiais de justiça avaliadores.</t>
  </si>
  <si>
    <t>Ministério Público do Trabalho: organização, atribuições, prerrogativas institucionais e funcionais.</t>
  </si>
  <si>
    <t>Processo judiciário do trabalho: princípios gerais do processo trabalhista (aplicação subsidiária do CPC).</t>
  </si>
  <si>
    <t>Atos, termos e prazos processuais.</t>
  </si>
  <si>
    <t>Distribuição.</t>
  </si>
  <si>
    <t>Custas e emolumentos.</t>
  </si>
  <si>
    <t>Partes e procuradores; jus postulandi; substituição e representação processuais; assistência judiciária; honorários de advogado.</t>
  </si>
  <si>
    <t>Nulidades.</t>
  </si>
  <si>
    <t>Exceções.</t>
  </si>
  <si>
    <t>Audiências: de conciliação, de instrução e de julgamento; notificação das partes; arquivamento do processo; revelia e confissão.</t>
  </si>
  <si>
    <t>Provas.</t>
  </si>
  <si>
    <t>Dissídios individuais: forma de reclamação e notificação; reclamação escrita e verbal; legitimidade para ajuizar.</t>
  </si>
  <si>
    <t>Procedimentos: espécies e atos.</t>
  </si>
  <si>
    <t>Sentença e coisa julgada; liquidação da sentença: por cálculo, por artigos e por arbitramento.</t>
  </si>
  <si>
    <t>Dissídios coletivos: extensão, cumprimento e revisão da sentença normativa.</t>
  </si>
  <si>
    <t>Execução: execução provisória; execução por prestações sucessivas; execução contra a fazenda pública; execução contra a massa falida.</t>
  </si>
  <si>
    <t>Citação; depósito da condenação e da nomeação de bens; mandado e penhora; bens penhoráveis e impenhoráveis; impenhorabilidade do bem de família (Lei n. 8.009/1990).</t>
  </si>
  <si>
    <t>Embargos à execução; impugnação à sentença; embargos de terceiro.</t>
  </si>
  <si>
    <t>Praça e leilão; arrematação; remição; custas na execução.</t>
  </si>
  <si>
    <t>Recursos no processo do trabalho.</t>
  </si>
  <si>
    <t>Lei: vigência; aplicação da lei no tempo e no espaço.</t>
  </si>
  <si>
    <t>Integração e interpretação da lei.</t>
  </si>
  <si>
    <t>Lei de Introdução às normas do Direito brasileiro.</t>
  </si>
  <si>
    <t>Pessoas.</t>
  </si>
  <si>
    <t>Pessoas naturais: personalidade, capacidade, direitos de personalidade.</t>
  </si>
  <si>
    <t>Pessoas jurídicas.</t>
  </si>
  <si>
    <t>Domicílio.</t>
  </si>
  <si>
    <t>Bens: Conceito, espécies e classificação.</t>
  </si>
  <si>
    <t>Fatos e atos jurídicos: forma e prova dos atos jurídicos; defeitos dos negócios jurídicos; nulidade e anulabilidade dos atos jurídicos; atos jurídicos ilícitos; abuso de direito; prescrição e decadência.</t>
  </si>
  <si>
    <t>Direito das obrigações: constituição, extinção, espécies e cumprimento.</t>
  </si>
  <si>
    <t>Dos contratos em geral.</t>
  </si>
  <si>
    <t>Responsabilidade civil: obrigação de indenizar; indenização.</t>
  </si>
  <si>
    <t>Direitos reais.</t>
  </si>
  <si>
    <t>Ação: natureza jurídica, elementos da ação, condições da ação, carência da ação, cumulação de ações e de pedidos.</t>
  </si>
  <si>
    <t>Jurisdição e competência.</t>
  </si>
  <si>
    <t>Processo: conceito, natureza, classificação, princípios, processo e procedimento.</t>
  </si>
  <si>
    <t>Relação jurídica processual: pressupostos processuais, formação, suspensão e extinção de processo.</t>
  </si>
  <si>
    <t>Sujeitos do processo: as partes – conceito, capacidade, representação, legitimidade.</t>
  </si>
  <si>
    <t>Substituição processual.</t>
  </si>
  <si>
    <t>Pluralidade de partes: litisconsórcio, intervenção de terceiros.</t>
  </si>
  <si>
    <t>Fatos e atos processuais: forma, lugar e tempo dos atos processuais, prazos, preclusão.</t>
  </si>
  <si>
    <t>Nulidades processuais.</t>
  </si>
  <si>
    <t>Processo de conhecimento: noções gerais, finalidade, objeto, estrutura.</t>
  </si>
  <si>
    <t>Procedimento comum.</t>
  </si>
  <si>
    <t>Procedimento sumário.</t>
  </si>
  <si>
    <t>Procedimentos Especiais.</t>
  </si>
  <si>
    <t>Petição inicial.</t>
  </si>
  <si>
    <t>Tutelas antecipatórias.</t>
  </si>
  <si>
    <t>Citação inicial.</t>
  </si>
  <si>
    <t>Resposta do réu: contestação, exceções, reconvenção.</t>
  </si>
  <si>
    <t>Revelia.</t>
  </si>
  <si>
    <t>Providências preliminares.</t>
  </si>
  <si>
    <t>Julgamento conforme o estado do processo.</t>
  </si>
  <si>
    <t>Prova: meios de prova, ônus da prova, procedimento probatório.</t>
  </si>
  <si>
    <t>Audiências: preliminar e de instrução e julgamento.</t>
  </si>
  <si>
    <t>Sentença.</t>
  </si>
  <si>
    <t>Coisa julgada.</t>
  </si>
  <si>
    <t>Cumprimento de Sentença.</t>
  </si>
  <si>
    <t>Processo de Execução contra a Fazenda Pública, título executivo judicial e extrajudicial.</t>
  </si>
  <si>
    <t>Procedimentos especiais: ação de consignação em pagamento e ações possessórias.</t>
  </si>
  <si>
    <t>Busca e Apreensão.</t>
  </si>
  <si>
    <t>Alienação Fiduciária de Imóveis.</t>
  </si>
  <si>
    <t>Desapropriação.</t>
  </si>
  <si>
    <t>Remédios constitucionais, mandado de segurança, habeas data, mandado de injunção, Ação popular.</t>
  </si>
  <si>
    <t>Ação civil pública.</t>
  </si>
  <si>
    <t>Recursos: noções gerais, classificações, juízo de admissibilidade e juízo de mérito e efeitos, espécies.</t>
  </si>
  <si>
    <t>Procedimentos extrajudiciais de solução de conflitos na Administração Pública.</t>
  </si>
  <si>
    <t>Provimento Geral Consolidado do TRT da 3ª Região (PRVCJ GCR/GVCR 3/2015) - Título XVII), Resolução CSJT n. 11/2005 e alterações posteriores, Resolução CSJT n. 99/2012.</t>
  </si>
  <si>
    <t xml:space="preserve">Cadastro de Reserva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</si>
</sst>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right" vertical="center" wrapText="1"/>
    </xf>
    <xf numFmtId="46" fontId="7" fillId="0" borderId="4" xfId="0" applyNumberFormat="1" applyFont="1" applyFill="1" applyBorder="1" applyAlignment="1">
      <alignment horizontal="center" vertical="center"/>
    </xf>
    <xf numFmtId="46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6" fontId="2" fillId="0" borderId="7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3" fillId="2" borderId="7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2" borderId="21" xfId="0" applyNumberFormat="1" applyFont="1" applyFill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14" fontId="15" fillId="0" borderId="20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0" fontId="0" fillId="7" borderId="0" xfId="0" applyFill="1"/>
    <xf numFmtId="0" fontId="3" fillId="0" borderId="17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46" fontId="0" fillId="0" borderId="0" xfId="0" applyNumberFormat="1"/>
    <xf numFmtId="164" fontId="17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0" fontId="1" fillId="3" borderId="26" xfId="1" applyFont="1" applyFill="1" applyBorder="1" applyAlignment="1">
      <alignment horizontal="left" vertical="center"/>
    </xf>
    <xf numFmtId="0" fontId="1" fillId="5" borderId="26" xfId="1" applyFont="1" applyFill="1" applyBorder="1" applyAlignment="1">
      <alignment horizontal="left" vertical="center"/>
    </xf>
    <xf numFmtId="0" fontId="1" fillId="3" borderId="26" xfId="1" applyFont="1" applyFill="1" applyBorder="1" applyAlignment="1">
      <alignment horizontal="center" vertical="center"/>
    </xf>
    <xf numFmtId="0" fontId="1" fillId="5" borderId="26" xfId="1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14" fontId="3" fillId="0" borderId="2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4" fontId="15" fillId="0" borderId="22" xfId="0" applyNumberFormat="1" applyFont="1" applyBorder="1" applyAlignment="1">
      <alignment horizontal="center" vertical="center"/>
    </xf>
    <xf numFmtId="14" fontId="15" fillId="0" borderId="23" xfId="0" applyNumberFormat="1" applyFont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wrapText="1"/>
    </xf>
    <xf numFmtId="0" fontId="19" fillId="0" borderId="7" xfId="1" applyFont="1" applyBorder="1" applyAlignment="1">
      <alignment horizontal="center"/>
    </xf>
    <xf numFmtId="0" fontId="19" fillId="0" borderId="7" xfId="1" applyFont="1" applyBorder="1" applyAlignment="1"/>
    <xf numFmtId="0" fontId="19" fillId="0" borderId="7" xfId="1" applyFont="1" applyBorder="1" applyAlignment="1">
      <alignment horizontal="left"/>
    </xf>
    <xf numFmtId="0" fontId="19" fillId="0" borderId="7" xfId="1" applyFont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6" fontId="10" fillId="0" borderId="8" xfId="0" applyNumberFormat="1" applyFont="1" applyBorder="1" applyAlignment="1">
      <alignment horizontal="center" vertical="center"/>
    </xf>
    <xf numFmtId="46" fontId="10" fillId="0" borderId="9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hubs.ly/Q01cPW5B0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Cronograma!A1"/><Relationship Id="rId7" Type="http://schemas.openxmlformats.org/officeDocument/2006/relationships/hyperlink" Target="https://hubs.ly/Q01cPW5B0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bit.ly/edital-trt-15" TargetMode="External"/><Relationship Id="rId6" Type="http://schemas.openxmlformats.org/officeDocument/2006/relationships/hyperlink" Target="https://blog-static.infra.grancursosonline.com.br/wp-content/uploads/2022/08/09195910/edital-trt-mg-2022-anexos.pdf" TargetMode="External"/><Relationship Id="rId5" Type="http://schemas.openxmlformats.org/officeDocument/2006/relationships/hyperlink" Target="#'D1'!A1"/><Relationship Id="rId10" Type="http://schemas.openxmlformats.org/officeDocument/2006/relationships/image" Target="../media/image4.jpeg"/><Relationship Id="rId4" Type="http://schemas.openxmlformats.org/officeDocument/2006/relationships/hyperlink" Target="#'Quadro de hor&#225;rios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hubs.ly/Q01cPW5B0" TargetMode="External"/><Relationship Id="rId4" Type="http://schemas.openxmlformats.org/officeDocument/2006/relationships/hyperlink" Target="#'D1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hubs.ly/Q01cPW5B0" TargetMode="External"/><Relationship Id="rId4" Type="http://schemas.openxmlformats.org/officeDocument/2006/relationships/hyperlink" Target="#'D1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4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analista-judiciario-area-judiciaria-especialidade-oficial-de-justica-avaliador-federal-treinamento-intensivo-diferenciais-exclusivos-pos-edita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Verticalizado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oneCellAnchor>
    <xdr:from>
      <xdr:col>4</xdr:col>
      <xdr:colOff>314325</xdr:colOff>
      <xdr:row>2</xdr:row>
      <xdr:rowOff>142875</xdr:rowOff>
    </xdr:from>
    <xdr:ext cx="5057774" cy="1094274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E2B0FBAE-4A8A-44E9-A9C1-14EC4831D886}"/>
            </a:ext>
          </a:extLst>
        </xdr:cNvPr>
        <xdr:cNvSpPr txBox="1"/>
      </xdr:nvSpPr>
      <xdr:spPr>
        <a:xfrm>
          <a:off x="2752725" y="523875"/>
          <a:ext cx="505777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Tribunal Regional do Trabalho de Minas Gerais</a:t>
          </a:r>
        </a:p>
      </xdr:txBody>
    </xdr:sp>
    <xdr:clientData/>
  </xdr:oneCellAnchor>
  <xdr:oneCellAnchor>
    <xdr:from>
      <xdr:col>5</xdr:col>
      <xdr:colOff>333375</xdr:colOff>
      <xdr:row>8</xdr:row>
      <xdr:rowOff>95250</xdr:rowOff>
    </xdr:from>
    <xdr:ext cx="3771900" cy="1219373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289670D4-2E2E-4E9D-A9F6-09D48BDB4DD2}"/>
            </a:ext>
          </a:extLst>
        </xdr:cNvPr>
        <xdr:cNvSpPr txBox="1"/>
      </xdr:nvSpPr>
      <xdr:spPr>
        <a:xfrm>
          <a:off x="3381375" y="1619250"/>
          <a:ext cx="3771900" cy="1219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400">
              <a:solidFill>
                <a:schemeClr val="tx1"/>
              </a:solidFill>
            </a:rPr>
            <a:t>Analista Judiciário - Aréa:</a:t>
          </a:r>
          <a:r>
            <a:rPr lang="pt-BR" sz="2400" baseline="0">
              <a:solidFill>
                <a:schemeClr val="tx1"/>
              </a:solidFill>
            </a:rPr>
            <a:t> Judiciária - Oficial de Justiça Avaliador Federal</a:t>
          </a:r>
          <a:endParaRPr lang="pt-BR" sz="2400">
            <a:solidFill>
              <a:schemeClr val="tx1"/>
            </a:solidFill>
          </a:endParaRPr>
        </a:p>
      </xdr:txBody>
    </xdr:sp>
    <xdr:clientData/>
  </xdr:oneCellAnchor>
  <xdr:twoCellAnchor>
    <xdr:from>
      <xdr:col>11</xdr:col>
      <xdr:colOff>447675</xdr:colOff>
      <xdr:row>11</xdr:row>
      <xdr:rowOff>28575</xdr:rowOff>
    </xdr:from>
    <xdr:to>
      <xdr:col>13</xdr:col>
      <xdr:colOff>419100</xdr:colOff>
      <xdr:row>13</xdr:row>
      <xdr:rowOff>114300</xdr:rowOff>
    </xdr:to>
    <xdr:sp macro="" textlink="">
      <xdr:nvSpPr>
        <xdr:cNvPr id="17" name="Retângul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7C601B-A536-4F46-A407-1F4856157A32}"/>
            </a:ext>
          </a:extLst>
        </xdr:cNvPr>
        <xdr:cNvSpPr/>
      </xdr:nvSpPr>
      <xdr:spPr>
        <a:xfrm>
          <a:off x="7153275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247650</xdr:colOff>
      <xdr:row>0</xdr:row>
      <xdr:rowOff>0</xdr:rowOff>
    </xdr:from>
    <xdr:to>
      <xdr:col>13</xdr:col>
      <xdr:colOff>400050</xdr:colOff>
      <xdr:row>2</xdr:row>
      <xdr:rowOff>127742</xdr:rowOff>
    </xdr:to>
    <xdr:pic>
      <xdr:nvPicPr>
        <xdr:cNvPr id="18" name="Imagem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52F181-56C4-4572-8774-6F6A45809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0</xdr:rowOff>
    </xdr:from>
    <xdr:to>
      <xdr:col>4</xdr:col>
      <xdr:colOff>381001</xdr:colOff>
      <xdr:row>14</xdr:row>
      <xdr:rowOff>104775</xdr:rowOff>
    </xdr:to>
    <xdr:pic>
      <xdr:nvPicPr>
        <xdr:cNvPr id="3" name="Imagem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384842-87DF-F197-E9B1-B03E90B3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0"/>
          <a:ext cx="2819400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342900</xdr:colOff>
      <xdr:row>0</xdr:row>
      <xdr:rowOff>0</xdr:rowOff>
    </xdr:from>
    <xdr:to>
      <xdr:col>23</xdr:col>
      <xdr:colOff>28574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441090-7933-43CB-B281-0573102D9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30775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2</xdr:col>
      <xdr:colOff>3028950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AF78BD-8603-4D7A-8E64-389F787C9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1</xdr:col>
      <xdr:colOff>3095625</xdr:colOff>
      <xdr:row>27</xdr:row>
      <xdr:rowOff>152400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D89A6B5-811F-4B84-8A52-4834A839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675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1BB3AB6-3349-43D8-AD6F-091C7B5D0450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5DD8190-AFC6-4D43-AA9A-5668D4C0E14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594AAD1-7316-4957-9640-4B725A49F68B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0C79C8E-2233-4CC9-A7C9-DE09B60F778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75BA979-89FC-43A8-8212-6B935575229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333375</xdr:colOff>
      <xdr:row>0</xdr:row>
      <xdr:rowOff>0</xdr:rowOff>
    </xdr:from>
    <xdr:to>
      <xdr:col>23</xdr:col>
      <xdr:colOff>19049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85FD64-9E27-41E3-9CED-6BC051472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21250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1076325</xdr:colOff>
      <xdr:row>0</xdr:row>
      <xdr:rowOff>0</xdr:rowOff>
    </xdr:from>
    <xdr:to>
      <xdr:col>2</xdr:col>
      <xdr:colOff>3057525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421944-2913-4011-97B2-7F864352D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</xdr:col>
      <xdr:colOff>3095625</xdr:colOff>
      <xdr:row>28</xdr:row>
      <xdr:rowOff>47625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B677673-A132-4A94-90A5-7BE76FFB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0075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A4693FC-8097-41BD-8B20-00A69D3DBAA2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4BE7A09-A091-4C16-9077-0AA76836E1E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8AE44E0-21F5-4EBF-B073-ACEAD8134CB4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52334D8-3558-4161-9B5E-42A62E6CD534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0E6B857-BC9A-4DB0-8AD1-6EA847E4F43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323850</xdr:colOff>
      <xdr:row>0</xdr:row>
      <xdr:rowOff>0</xdr:rowOff>
    </xdr:from>
    <xdr:to>
      <xdr:col>23</xdr:col>
      <xdr:colOff>9524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07F890-0204-405E-A33C-489106731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11725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1066800</xdr:colOff>
      <xdr:row>0</xdr:row>
      <xdr:rowOff>0</xdr:rowOff>
    </xdr:from>
    <xdr:to>
      <xdr:col>2</xdr:col>
      <xdr:colOff>3048000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5C7741-B3C9-4E89-8530-E9B6DAE1A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1</xdr:col>
      <xdr:colOff>3095625</xdr:colOff>
      <xdr:row>35</xdr:row>
      <xdr:rowOff>9525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D9FDB2A-F4B5-4C07-9B78-674DC2F3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E465D50-B8F0-4B02-8F6B-4E67DDEAA72B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1D50A9E-1E02-4623-999D-01AA9E24599C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B280EA5-0A9F-48DA-9777-92936700128E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F2065A1-642B-46D0-AA0B-47D3D555836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AF2A7AD-9E35-4A09-9A2A-5F7B3EB7E51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323850</xdr:colOff>
      <xdr:row>0</xdr:row>
      <xdr:rowOff>0</xdr:rowOff>
    </xdr:from>
    <xdr:to>
      <xdr:col>23</xdr:col>
      <xdr:colOff>9524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2EE251-A52E-49DD-A452-D309CF09E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11725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1066800</xdr:colOff>
      <xdr:row>0</xdr:row>
      <xdr:rowOff>0</xdr:rowOff>
    </xdr:from>
    <xdr:to>
      <xdr:col>2</xdr:col>
      <xdr:colOff>3048000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97FB24E-2F81-473F-B33A-8DAB20848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1</xdr:col>
      <xdr:colOff>3095625</xdr:colOff>
      <xdr:row>33</xdr:row>
      <xdr:rowOff>38100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DF0DB07-5068-493C-99FB-DC3926E5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41DAAC-0F7A-4819-9BE1-E00009A97EEA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F5ACB15-F0BB-4EAB-9913-C18AD248054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D293AB0-F3F5-45C1-AC34-12AE3DD1D58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42A38DF-44FD-4952-9526-A6F2DAA2526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ACF2293-ECAF-4CDB-B70A-1C6EA64361D9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333375</xdr:colOff>
      <xdr:row>0</xdr:row>
      <xdr:rowOff>0</xdr:rowOff>
    </xdr:from>
    <xdr:to>
      <xdr:col>23</xdr:col>
      <xdr:colOff>19049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B608D3-C019-4E88-859C-8A6262277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21250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2</xdr:col>
      <xdr:colOff>3028950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FC1C77-93A9-4EB3-B398-51148B32C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1</xdr:col>
      <xdr:colOff>3095625</xdr:colOff>
      <xdr:row>35</xdr:row>
      <xdr:rowOff>9525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81AA20B-2F54-48C7-8BE7-CE5048CE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B5D98E-93C9-4F35-9EFA-47E70F814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1828800"/>
          <a:ext cx="457143" cy="180952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0</xdr:row>
      <xdr:rowOff>38100</xdr:rowOff>
    </xdr:from>
    <xdr:to>
      <xdr:col>7</xdr:col>
      <xdr:colOff>323850</xdr:colOff>
      <xdr:row>2</xdr:row>
      <xdr:rowOff>165842</xdr:rowOff>
    </xdr:to>
    <xdr:pic>
      <xdr:nvPicPr>
        <xdr:cNvPr id="15" name="Imagem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0806BE-674B-427B-9F7E-E68E7DA7A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810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16383</xdr:col>
      <xdr:colOff>0</xdr:colOff>
      <xdr:row>1048575</xdr:row>
      <xdr:rowOff>0</xdr:rowOff>
    </xdr:to>
    <xdr:pic>
      <xdr:nvPicPr>
        <xdr:cNvPr id="3" name="Imagem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88FB5E7-170E-5833-9880-C623E314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952500"/>
          <a:ext cx="3048000" cy="467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3815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180975</xdr:colOff>
      <xdr:row>0</xdr:row>
      <xdr:rowOff>0</xdr:rowOff>
    </xdr:from>
    <xdr:to>
      <xdr:col>5</xdr:col>
      <xdr:colOff>257175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B11A02-86CD-479F-892D-B93324FF8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9</xdr:col>
      <xdr:colOff>0</xdr:colOff>
      <xdr:row>29</xdr:row>
      <xdr:rowOff>190499</xdr:rowOff>
    </xdr:to>
    <xdr:pic>
      <xdr:nvPicPr>
        <xdr:cNvPr id="10" name="Imagem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EEABCA-7F53-DEEB-86DF-F2A5153A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381125"/>
          <a:ext cx="3086100" cy="457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295275</xdr:colOff>
      <xdr:row>0</xdr:row>
      <xdr:rowOff>0</xdr:rowOff>
    </xdr:from>
    <xdr:to>
      <xdr:col>7</xdr:col>
      <xdr:colOff>161925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D72A50-29CF-432E-B76D-2504A245C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7</xdr:row>
      <xdr:rowOff>0</xdr:rowOff>
    </xdr:from>
    <xdr:to>
      <xdr:col>11</xdr:col>
      <xdr:colOff>0</xdr:colOff>
      <xdr:row>34</xdr:row>
      <xdr:rowOff>171450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B679EA1-6F88-AC32-C9A4-E5018D31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"/>
          <a:ext cx="1419225" cy="531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323850</xdr:colOff>
      <xdr:row>0</xdr:row>
      <xdr:rowOff>0</xdr:rowOff>
    </xdr:from>
    <xdr:to>
      <xdr:col>23</xdr:col>
      <xdr:colOff>9524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85F159-6A2C-4785-A771-F54C8B2FC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11725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1162050</xdr:colOff>
      <xdr:row>0</xdr:row>
      <xdr:rowOff>0</xdr:rowOff>
    </xdr:from>
    <xdr:to>
      <xdr:col>2</xdr:col>
      <xdr:colOff>3143250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DC9884-E596-4E7A-9008-F0C0F4754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28576</xdr:rowOff>
    </xdr:from>
    <xdr:to>
      <xdr:col>1</xdr:col>
      <xdr:colOff>3105150</xdr:colOff>
      <xdr:row>35</xdr:row>
      <xdr:rowOff>19051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1DFA935-30C1-68D6-9E4D-5334C18D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219576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533400</xdr:colOff>
      <xdr:row>0</xdr:row>
      <xdr:rowOff>0</xdr:rowOff>
    </xdr:from>
    <xdr:to>
      <xdr:col>23</xdr:col>
      <xdr:colOff>47624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35148D-76D3-430E-A3F9-B9A9E79E1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821275" y="0"/>
          <a:ext cx="161924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1304925</xdr:colOff>
      <xdr:row>0</xdr:row>
      <xdr:rowOff>0</xdr:rowOff>
    </xdr:from>
    <xdr:to>
      <xdr:col>2</xdr:col>
      <xdr:colOff>3286125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5252FF-60AD-4442-9868-792D20E16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1</xdr:col>
      <xdr:colOff>3095625</xdr:colOff>
      <xdr:row>35</xdr:row>
      <xdr:rowOff>9525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5658232-9335-4D6B-87F1-D04ABE35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561975</xdr:colOff>
      <xdr:row>0</xdr:row>
      <xdr:rowOff>0</xdr:rowOff>
    </xdr:from>
    <xdr:to>
      <xdr:col>23</xdr:col>
      <xdr:colOff>38099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4DD613-501A-482F-A0E1-170B50C8B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849850" y="0"/>
          <a:ext cx="158114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1123950</xdr:colOff>
      <xdr:row>0</xdr:row>
      <xdr:rowOff>19050</xdr:rowOff>
    </xdr:from>
    <xdr:to>
      <xdr:col>2</xdr:col>
      <xdr:colOff>3105150</xdr:colOff>
      <xdr:row>2</xdr:row>
      <xdr:rowOff>146792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5B3F9C-9EE4-4EED-99B9-CEC02221B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905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1</xdr:col>
      <xdr:colOff>3095625</xdr:colOff>
      <xdr:row>35</xdr:row>
      <xdr:rowOff>0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CD403D2-A6E7-45F1-92AC-E6658370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542925</xdr:colOff>
      <xdr:row>0</xdr:row>
      <xdr:rowOff>0</xdr:rowOff>
    </xdr:from>
    <xdr:to>
      <xdr:col>23</xdr:col>
      <xdr:colOff>28574</xdr:colOff>
      <xdr:row>3</xdr:row>
      <xdr:rowOff>28575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B6CEAB-EB3C-4C4D-B185-9EDDB98F9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830800" y="0"/>
          <a:ext cx="1590674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1143000</xdr:colOff>
      <xdr:row>0</xdr:row>
      <xdr:rowOff>0</xdr:rowOff>
    </xdr:from>
    <xdr:to>
      <xdr:col>2</xdr:col>
      <xdr:colOff>3124200</xdr:colOff>
      <xdr:row>2</xdr:row>
      <xdr:rowOff>127742</xdr:rowOff>
    </xdr:to>
    <xdr:pic>
      <xdr:nvPicPr>
        <xdr:cNvPr id="9" name="Imagem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616647-E950-4B33-990B-D19D18DDB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1</xdr:col>
      <xdr:colOff>3095625</xdr:colOff>
      <xdr:row>33</xdr:row>
      <xdr:rowOff>0</xdr:rowOff>
    </xdr:to>
    <xdr:pic>
      <xdr:nvPicPr>
        <xdr:cNvPr id="7" name="Imagem 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C4B152B-3E7A-4608-83B3-FADADE0D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429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333375</xdr:colOff>
      <xdr:row>0</xdr:row>
      <xdr:rowOff>0</xdr:rowOff>
    </xdr:from>
    <xdr:to>
      <xdr:col>23</xdr:col>
      <xdr:colOff>19049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C54CD5-8F69-4E26-9F80-833D8E924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21250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990600</xdr:colOff>
      <xdr:row>0</xdr:row>
      <xdr:rowOff>0</xdr:rowOff>
    </xdr:from>
    <xdr:to>
      <xdr:col>2</xdr:col>
      <xdr:colOff>2971800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6E684E-8E28-4006-BADB-2F5027D4A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1</xdr:col>
      <xdr:colOff>3095625</xdr:colOff>
      <xdr:row>29</xdr:row>
      <xdr:rowOff>419100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A1FA6BF-D340-43B5-9D1C-F0212349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34766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tabSelected="1" workbookViewId="0">
      <selection activeCell="O15" sqref="O15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sheetProtection algorithmName="SHA-512" hashValue="cZ2+Tp276O7Or22ednXCrS63gFdyS3tCnadFjD8r6sH/yXL8vrQL0nMS8hFq66o1ja90d3SCL3DbcbALys/ouw==" saltValue="9zQ0OouNmYfOMa9RngbIqQ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showGridLines="0" workbookViewId="0">
      <selection activeCell="E50" sqref="E50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55" t="s">
        <v>75</v>
      </c>
      <c r="D6" s="39" t="s">
        <v>76</v>
      </c>
      <c r="E6" s="40" t="s">
        <v>77</v>
      </c>
      <c r="F6" s="40" t="s">
        <v>78</v>
      </c>
      <c r="G6" s="41">
        <f>SUM(G7:G34)</f>
        <v>1.1249999999999987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SUM(L7:L34)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SUM(Q7:Q34)</f>
        <v>1.1249999999999987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SUM(V7:V34)</f>
        <v>1.1249999999999987</v>
      </c>
      <c r="W6" s="45">
        <f>SUM(W7:W34)</f>
        <v>3.3749999999999991</v>
      </c>
    </row>
    <row r="7" spans="1:23" x14ac:dyDescent="0.25">
      <c r="A7" s="64">
        <v>1</v>
      </c>
      <c r="B7" s="62" t="str">
        <f>Cronograma!B10</f>
        <v>Língua Portuguesa</v>
      </c>
      <c r="C7" s="65" t="s">
        <v>157</v>
      </c>
      <c r="D7" s="72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x14ac:dyDescent="0.25">
      <c r="A8" s="64">
        <v>2</v>
      </c>
      <c r="B8" s="62" t="str">
        <f>Cronograma!B11</f>
        <v xml:space="preserve">Noções de Informática </v>
      </c>
      <c r="C8" s="66" t="s">
        <v>158</v>
      </c>
      <c r="D8" s="72">
        <v>44784</v>
      </c>
      <c r="E8" s="73">
        <v>0.29166666666666669</v>
      </c>
      <c r="F8" s="73">
        <v>0.33333333333333331</v>
      </c>
      <c r="G8" s="74">
        <f t="shared" ref="G8:G33" si="1">F8-E8</f>
        <v>4.166666666666663E-2</v>
      </c>
      <c r="H8" s="75">
        <f t="shared" ref="H8:H33" si="2">IF(D8="","",D8+DAY(1))</f>
        <v>44785</v>
      </c>
      <c r="I8" s="75" t="s">
        <v>81</v>
      </c>
      <c r="J8" s="76">
        <v>0.29166666666666669</v>
      </c>
      <c r="K8" s="76">
        <v>0.33333333333333331</v>
      </c>
      <c r="L8" s="74">
        <f t="shared" ref="L8:L33" si="3">IF(I8="sim",K8-J8,0)</f>
        <v>0</v>
      </c>
      <c r="M8" s="77">
        <f t="shared" ref="M8:M33" si="4">IF(D8="","",D8+DAY(7))</f>
        <v>44791</v>
      </c>
      <c r="N8" s="78" t="s">
        <v>82</v>
      </c>
      <c r="O8" s="79">
        <v>0.29166666666666669</v>
      </c>
      <c r="P8" s="79">
        <v>0.33333333333333331</v>
      </c>
      <c r="Q8" s="74">
        <f t="shared" ref="Q8:Q33" si="5">IF(N8="sim",P8-O8,0)</f>
        <v>4.166666666666663E-2</v>
      </c>
      <c r="R8" s="80">
        <f t="shared" ref="R8:R33" si="6">IF(D8="","",D8+DAY(15))</f>
        <v>44799</v>
      </c>
      <c r="S8" s="75" t="s">
        <v>82</v>
      </c>
      <c r="T8" s="73">
        <v>0.29166666666666669</v>
      </c>
      <c r="U8" s="73">
        <v>0.33333333333333331</v>
      </c>
      <c r="V8" s="74">
        <f t="shared" ref="V8:V33" si="7">IF(S8="sim",U8-T8,0)</f>
        <v>4.166666666666663E-2</v>
      </c>
      <c r="W8" s="81">
        <f t="shared" ref="W8:W33" si="8">G8+L8+Q8+V8</f>
        <v>0.12499999999999989</v>
      </c>
    </row>
    <row r="9" spans="1:23" ht="45" x14ac:dyDescent="0.25">
      <c r="A9" s="64">
        <v>3</v>
      </c>
      <c r="B9" s="62" t="str">
        <f>Cronograma!B12</f>
        <v>Legislação</v>
      </c>
      <c r="C9" s="66" t="s">
        <v>159</v>
      </c>
      <c r="D9" s="72">
        <v>44785</v>
      </c>
      <c r="E9" s="73">
        <v>0.29166666666666669</v>
      </c>
      <c r="F9" s="73">
        <v>0.33333333333333331</v>
      </c>
      <c r="G9" s="74">
        <f t="shared" si="1"/>
        <v>4.166666666666663E-2</v>
      </c>
      <c r="H9" s="75">
        <f t="shared" si="2"/>
        <v>44786</v>
      </c>
      <c r="I9" s="75" t="s">
        <v>81</v>
      </c>
      <c r="J9" s="76">
        <v>0.29166666666666669</v>
      </c>
      <c r="K9" s="76">
        <v>0.33333333333333331</v>
      </c>
      <c r="L9" s="74">
        <f t="shared" si="3"/>
        <v>0</v>
      </c>
      <c r="M9" s="77">
        <f t="shared" si="4"/>
        <v>44792</v>
      </c>
      <c r="N9" s="78" t="s">
        <v>82</v>
      </c>
      <c r="O9" s="79">
        <v>0.29166666666666669</v>
      </c>
      <c r="P9" s="79">
        <v>0.33333333333333331</v>
      </c>
      <c r="Q9" s="74">
        <f t="shared" si="5"/>
        <v>4.166666666666663E-2</v>
      </c>
      <c r="R9" s="80">
        <f t="shared" si="6"/>
        <v>44800</v>
      </c>
      <c r="S9" s="75" t="s">
        <v>82</v>
      </c>
      <c r="T9" s="73">
        <v>0.29166666666666669</v>
      </c>
      <c r="U9" s="73">
        <v>0.33333333333333331</v>
      </c>
      <c r="V9" s="74">
        <f t="shared" si="7"/>
        <v>4.166666666666663E-2</v>
      </c>
      <c r="W9" s="81">
        <f t="shared" si="8"/>
        <v>0.12499999999999989</v>
      </c>
    </row>
    <row r="10" spans="1:23" ht="45" x14ac:dyDescent="0.25">
      <c r="A10" s="64">
        <v>4</v>
      </c>
      <c r="B10" s="62" t="str">
        <f>Cronograma!B13</f>
        <v>Direito Constitucional</v>
      </c>
      <c r="C10" s="66" t="s">
        <v>160</v>
      </c>
      <c r="D10" s="72">
        <v>44786</v>
      </c>
      <c r="E10" s="73">
        <v>0.29166666666666669</v>
      </c>
      <c r="F10" s="73">
        <v>0.33333333333333331</v>
      </c>
      <c r="G10" s="74">
        <f t="shared" si="1"/>
        <v>4.166666666666663E-2</v>
      </c>
      <c r="H10" s="75">
        <f t="shared" si="2"/>
        <v>44787</v>
      </c>
      <c r="I10" s="75" t="s">
        <v>81</v>
      </c>
      <c r="J10" s="76">
        <v>0.29166666666666669</v>
      </c>
      <c r="K10" s="76">
        <v>0.33333333333333331</v>
      </c>
      <c r="L10" s="74">
        <f t="shared" si="3"/>
        <v>0</v>
      </c>
      <c r="M10" s="77">
        <f t="shared" si="4"/>
        <v>44793</v>
      </c>
      <c r="N10" s="78" t="s">
        <v>82</v>
      </c>
      <c r="O10" s="79">
        <v>0.29166666666666669</v>
      </c>
      <c r="P10" s="79">
        <v>0.33333333333333331</v>
      </c>
      <c r="Q10" s="74">
        <f t="shared" si="5"/>
        <v>4.166666666666663E-2</v>
      </c>
      <c r="R10" s="80">
        <f t="shared" si="6"/>
        <v>44801</v>
      </c>
      <c r="S10" s="75" t="s">
        <v>82</v>
      </c>
      <c r="T10" s="73">
        <v>0.29166666666666669</v>
      </c>
      <c r="U10" s="73">
        <v>0.33333333333333331</v>
      </c>
      <c r="V10" s="74">
        <f t="shared" si="7"/>
        <v>4.166666666666663E-2</v>
      </c>
      <c r="W10" s="81">
        <f t="shared" si="8"/>
        <v>0.12499999999999989</v>
      </c>
    </row>
    <row r="11" spans="1:23" ht="30" x14ac:dyDescent="0.25">
      <c r="A11" s="64">
        <v>5</v>
      </c>
      <c r="B11" s="62" t="str">
        <f>Cronograma!B14</f>
        <v>Direito Administrativo</v>
      </c>
      <c r="C11" s="66" t="s">
        <v>161</v>
      </c>
      <c r="D11" s="72">
        <v>44787</v>
      </c>
      <c r="E11" s="73">
        <v>0.29166666666666669</v>
      </c>
      <c r="F11" s="73">
        <v>0.33333333333333331</v>
      </c>
      <c r="G11" s="74">
        <f t="shared" si="1"/>
        <v>4.166666666666663E-2</v>
      </c>
      <c r="H11" s="75">
        <f t="shared" si="2"/>
        <v>44788</v>
      </c>
      <c r="I11" s="75" t="s">
        <v>81</v>
      </c>
      <c r="J11" s="76">
        <v>0.29166666666666669</v>
      </c>
      <c r="K11" s="76">
        <v>0.33333333333333331</v>
      </c>
      <c r="L11" s="74">
        <f t="shared" si="3"/>
        <v>0</v>
      </c>
      <c r="M11" s="77">
        <f t="shared" si="4"/>
        <v>44794</v>
      </c>
      <c r="N11" s="78" t="s">
        <v>82</v>
      </c>
      <c r="O11" s="79">
        <v>0.29166666666666669</v>
      </c>
      <c r="P11" s="79">
        <v>0.33333333333333331</v>
      </c>
      <c r="Q11" s="74">
        <f t="shared" si="5"/>
        <v>4.166666666666663E-2</v>
      </c>
      <c r="R11" s="80">
        <f t="shared" si="6"/>
        <v>44802</v>
      </c>
      <c r="S11" s="75" t="s">
        <v>82</v>
      </c>
      <c r="T11" s="73">
        <v>0.29166666666666669</v>
      </c>
      <c r="U11" s="73">
        <v>0.33333333333333331</v>
      </c>
      <c r="V11" s="74">
        <f t="shared" si="7"/>
        <v>4.166666666666663E-2</v>
      </c>
      <c r="W11" s="81">
        <f t="shared" si="8"/>
        <v>0.12499999999999989</v>
      </c>
    </row>
    <row r="12" spans="1:23" x14ac:dyDescent="0.25">
      <c r="A12" s="63">
        <v>6</v>
      </c>
      <c r="B12" s="61" t="str">
        <f>Cronograma!B15</f>
        <v>Direito do Trabalho</v>
      </c>
      <c r="C12" s="66" t="s">
        <v>162</v>
      </c>
      <c r="D12" s="72">
        <v>44788</v>
      </c>
      <c r="E12" s="73">
        <v>0.29166666666666669</v>
      </c>
      <c r="F12" s="73">
        <v>0.33333333333333331</v>
      </c>
      <c r="G12" s="74">
        <f t="shared" si="1"/>
        <v>4.166666666666663E-2</v>
      </c>
      <c r="H12" s="75">
        <f t="shared" si="2"/>
        <v>44789</v>
      </c>
      <c r="I12" s="75" t="s">
        <v>81</v>
      </c>
      <c r="J12" s="76">
        <v>0.29166666666666669</v>
      </c>
      <c r="K12" s="76">
        <v>0.33333333333333331</v>
      </c>
      <c r="L12" s="74">
        <f t="shared" si="3"/>
        <v>0</v>
      </c>
      <c r="M12" s="77">
        <f t="shared" si="4"/>
        <v>44795</v>
      </c>
      <c r="N12" s="78" t="s">
        <v>82</v>
      </c>
      <c r="O12" s="79">
        <v>0.29166666666666669</v>
      </c>
      <c r="P12" s="79">
        <v>0.33333333333333331</v>
      </c>
      <c r="Q12" s="74">
        <f t="shared" si="5"/>
        <v>4.166666666666663E-2</v>
      </c>
      <c r="R12" s="80">
        <f t="shared" si="6"/>
        <v>44803</v>
      </c>
      <c r="S12" s="75" t="s">
        <v>82</v>
      </c>
      <c r="T12" s="73">
        <v>0.29166666666666669</v>
      </c>
      <c r="U12" s="73">
        <v>0.33333333333333331</v>
      </c>
      <c r="V12" s="74">
        <f t="shared" si="7"/>
        <v>4.166666666666663E-2</v>
      </c>
      <c r="W12" s="81">
        <f t="shared" si="8"/>
        <v>0.12499999999999989</v>
      </c>
    </row>
    <row r="13" spans="1:23" ht="45" x14ac:dyDescent="0.25">
      <c r="A13" s="64">
        <v>7</v>
      </c>
      <c r="B13" s="62" t="str">
        <f>Cronograma!B16</f>
        <v>Direito Processual do Trabalho</v>
      </c>
      <c r="C13" s="66" t="s">
        <v>163</v>
      </c>
      <c r="D13" s="72">
        <v>44789</v>
      </c>
      <c r="E13" s="73">
        <v>0.29166666666666669</v>
      </c>
      <c r="F13" s="73">
        <v>0.33333333333333331</v>
      </c>
      <c r="G13" s="74">
        <f t="shared" si="1"/>
        <v>4.166666666666663E-2</v>
      </c>
      <c r="H13" s="75">
        <f t="shared" si="2"/>
        <v>44790</v>
      </c>
      <c r="I13" s="75" t="s">
        <v>81</v>
      </c>
      <c r="J13" s="76">
        <v>0.29166666666666669</v>
      </c>
      <c r="K13" s="76">
        <v>0.33333333333333331</v>
      </c>
      <c r="L13" s="74">
        <f t="shared" si="3"/>
        <v>0</v>
      </c>
      <c r="M13" s="77">
        <f t="shared" si="4"/>
        <v>44796</v>
      </c>
      <c r="N13" s="78" t="s">
        <v>82</v>
      </c>
      <c r="O13" s="79">
        <v>0.29166666666666669</v>
      </c>
      <c r="P13" s="79">
        <v>0.33333333333333331</v>
      </c>
      <c r="Q13" s="74">
        <f t="shared" si="5"/>
        <v>4.166666666666663E-2</v>
      </c>
      <c r="R13" s="80">
        <f t="shared" si="6"/>
        <v>44804</v>
      </c>
      <c r="S13" s="75" t="s">
        <v>82</v>
      </c>
      <c r="T13" s="73">
        <v>0.29166666666666669</v>
      </c>
      <c r="U13" s="73">
        <v>0.33333333333333331</v>
      </c>
      <c r="V13" s="74">
        <f t="shared" si="7"/>
        <v>4.166666666666663E-2</v>
      </c>
      <c r="W13" s="81">
        <f t="shared" si="8"/>
        <v>0.12499999999999989</v>
      </c>
    </row>
    <row r="14" spans="1:23" ht="30" x14ac:dyDescent="0.25">
      <c r="A14" s="64">
        <v>8</v>
      </c>
      <c r="B14" s="62" t="str">
        <f>Cronograma!B17</f>
        <v>Direito Civil</v>
      </c>
      <c r="C14" s="66" t="s">
        <v>164</v>
      </c>
      <c r="D14" s="72">
        <v>44790</v>
      </c>
      <c r="E14" s="73">
        <v>0.29166666666666669</v>
      </c>
      <c r="F14" s="73">
        <v>0.33333333333333331</v>
      </c>
      <c r="G14" s="74">
        <f t="shared" si="1"/>
        <v>4.166666666666663E-2</v>
      </c>
      <c r="H14" s="75">
        <f t="shared" si="2"/>
        <v>44791</v>
      </c>
      <c r="I14" s="75" t="s">
        <v>81</v>
      </c>
      <c r="J14" s="76">
        <v>0.29166666666666669</v>
      </c>
      <c r="K14" s="76">
        <v>0.33333333333333331</v>
      </c>
      <c r="L14" s="74">
        <f t="shared" si="3"/>
        <v>0</v>
      </c>
      <c r="M14" s="77">
        <f t="shared" si="4"/>
        <v>44797</v>
      </c>
      <c r="N14" s="78" t="s">
        <v>82</v>
      </c>
      <c r="O14" s="79">
        <v>0.29166666666666669</v>
      </c>
      <c r="P14" s="79">
        <v>0.33333333333333331</v>
      </c>
      <c r="Q14" s="74">
        <f t="shared" si="5"/>
        <v>4.166666666666663E-2</v>
      </c>
      <c r="R14" s="80">
        <f t="shared" si="6"/>
        <v>44805</v>
      </c>
      <c r="S14" s="75" t="s">
        <v>82</v>
      </c>
      <c r="T14" s="73">
        <v>0.29166666666666669</v>
      </c>
      <c r="U14" s="73">
        <v>0.33333333333333331</v>
      </c>
      <c r="V14" s="74">
        <f t="shared" si="7"/>
        <v>4.166666666666663E-2</v>
      </c>
      <c r="W14" s="81">
        <f t="shared" si="8"/>
        <v>0.12499999999999989</v>
      </c>
    </row>
    <row r="15" spans="1:23" ht="30" x14ac:dyDescent="0.25">
      <c r="A15" s="64">
        <v>9</v>
      </c>
      <c r="B15" s="62" t="str">
        <f>Cronograma!B18</f>
        <v>Direito Processual Civil</v>
      </c>
      <c r="C15" s="66" t="s">
        <v>165</v>
      </c>
      <c r="D15" s="72">
        <v>44791</v>
      </c>
      <c r="E15" s="73">
        <v>0.29166666666666669</v>
      </c>
      <c r="F15" s="73">
        <v>0.33333333333333331</v>
      </c>
      <c r="G15" s="74">
        <f t="shared" si="1"/>
        <v>4.166666666666663E-2</v>
      </c>
      <c r="H15" s="75">
        <f t="shared" si="2"/>
        <v>44792</v>
      </c>
      <c r="I15" s="75" t="s">
        <v>81</v>
      </c>
      <c r="J15" s="76">
        <v>0.29166666666666669</v>
      </c>
      <c r="K15" s="76">
        <v>0.33333333333333331</v>
      </c>
      <c r="L15" s="74">
        <f t="shared" si="3"/>
        <v>0</v>
      </c>
      <c r="M15" s="77">
        <f t="shared" si="4"/>
        <v>44798</v>
      </c>
      <c r="N15" s="78" t="s">
        <v>82</v>
      </c>
      <c r="O15" s="79">
        <v>0.29166666666666669</v>
      </c>
      <c r="P15" s="79">
        <v>0.33333333333333331</v>
      </c>
      <c r="Q15" s="74">
        <f t="shared" si="5"/>
        <v>4.166666666666663E-2</v>
      </c>
      <c r="R15" s="80">
        <f t="shared" si="6"/>
        <v>44806</v>
      </c>
      <c r="S15" s="75" t="s">
        <v>82</v>
      </c>
      <c r="T15" s="73">
        <v>0.29166666666666669</v>
      </c>
      <c r="U15" s="73">
        <v>0.33333333333333331</v>
      </c>
      <c r="V15" s="74">
        <f t="shared" si="7"/>
        <v>4.166666666666663E-2</v>
      </c>
      <c r="W15" s="81">
        <f t="shared" si="8"/>
        <v>0.12499999999999989</v>
      </c>
    </row>
    <row r="16" spans="1:23" ht="48.75" customHeight="1" x14ac:dyDescent="0.25">
      <c r="A16" s="64">
        <v>10</v>
      </c>
      <c r="B16" s="62" t="str">
        <f>Cronograma!B19</f>
        <v>Atos Normativos</v>
      </c>
      <c r="C16" s="66" t="s">
        <v>166</v>
      </c>
      <c r="D16" s="72">
        <v>44792</v>
      </c>
      <c r="E16" s="73">
        <v>0.29166666666666669</v>
      </c>
      <c r="F16" s="73">
        <v>0.33333333333333331</v>
      </c>
      <c r="G16" s="74">
        <f t="shared" si="1"/>
        <v>4.166666666666663E-2</v>
      </c>
      <c r="H16" s="75">
        <f t="shared" si="2"/>
        <v>44793</v>
      </c>
      <c r="I16" s="75" t="s">
        <v>81</v>
      </c>
      <c r="J16" s="76">
        <v>0.29166666666666669</v>
      </c>
      <c r="K16" s="76">
        <v>0.33333333333333331</v>
      </c>
      <c r="L16" s="74">
        <f t="shared" si="3"/>
        <v>0</v>
      </c>
      <c r="M16" s="77">
        <f t="shared" si="4"/>
        <v>44799</v>
      </c>
      <c r="N16" s="78" t="s">
        <v>82</v>
      </c>
      <c r="O16" s="79">
        <v>0.29166666666666669</v>
      </c>
      <c r="P16" s="79">
        <v>0.33333333333333331</v>
      </c>
      <c r="Q16" s="74">
        <f t="shared" si="5"/>
        <v>4.166666666666663E-2</v>
      </c>
      <c r="R16" s="80">
        <f t="shared" si="6"/>
        <v>44807</v>
      </c>
      <c r="S16" s="75" t="s">
        <v>82</v>
      </c>
      <c r="T16" s="73">
        <v>0.29166666666666669</v>
      </c>
      <c r="U16" s="73">
        <v>0.33333333333333331</v>
      </c>
      <c r="V16" s="74">
        <f t="shared" si="7"/>
        <v>4.166666666666663E-2</v>
      </c>
      <c r="W16" s="81">
        <f t="shared" si="8"/>
        <v>0.12499999999999989</v>
      </c>
    </row>
    <row r="17" spans="1:23" x14ac:dyDescent="0.25">
      <c r="A17" s="2"/>
      <c r="B17" s="2"/>
      <c r="C17" s="66" t="s">
        <v>167</v>
      </c>
      <c r="D17" s="72">
        <v>44793</v>
      </c>
      <c r="E17" s="73">
        <v>0.29166666666666669</v>
      </c>
      <c r="F17" s="73">
        <v>0.33333333333333331</v>
      </c>
      <c r="G17" s="74">
        <f t="shared" si="1"/>
        <v>4.166666666666663E-2</v>
      </c>
      <c r="H17" s="75">
        <f t="shared" si="2"/>
        <v>44794</v>
      </c>
      <c r="I17" s="75" t="s">
        <v>81</v>
      </c>
      <c r="J17" s="76">
        <v>0.29166666666666669</v>
      </c>
      <c r="K17" s="76">
        <v>0.33333333333333331</v>
      </c>
      <c r="L17" s="74">
        <f t="shared" si="3"/>
        <v>0</v>
      </c>
      <c r="M17" s="77">
        <f t="shared" si="4"/>
        <v>44800</v>
      </c>
      <c r="N17" s="78" t="s">
        <v>82</v>
      </c>
      <c r="O17" s="79">
        <v>0.29166666666666669</v>
      </c>
      <c r="P17" s="79">
        <v>0.33333333333333331</v>
      </c>
      <c r="Q17" s="74">
        <f t="shared" si="5"/>
        <v>4.166666666666663E-2</v>
      </c>
      <c r="R17" s="80">
        <f t="shared" si="6"/>
        <v>44808</v>
      </c>
      <c r="S17" s="75" t="s">
        <v>82</v>
      </c>
      <c r="T17" s="73">
        <v>0.29166666666666669</v>
      </c>
      <c r="U17" s="73">
        <v>0.33333333333333331</v>
      </c>
      <c r="V17" s="74">
        <f t="shared" si="7"/>
        <v>4.166666666666663E-2</v>
      </c>
      <c r="W17" s="81">
        <f t="shared" si="8"/>
        <v>0.12499999999999989</v>
      </c>
    </row>
    <row r="18" spans="1:23" ht="30" x14ac:dyDescent="0.25">
      <c r="A18" s="2"/>
      <c r="B18" s="2"/>
      <c r="C18" s="66" t="s">
        <v>168</v>
      </c>
      <c r="D18" s="72">
        <v>44794</v>
      </c>
      <c r="E18" s="73">
        <v>0.29166666666666669</v>
      </c>
      <c r="F18" s="73">
        <v>0.33333333333333331</v>
      </c>
      <c r="G18" s="74">
        <f t="shared" si="1"/>
        <v>4.166666666666663E-2</v>
      </c>
      <c r="H18" s="75">
        <f t="shared" si="2"/>
        <v>44795</v>
      </c>
      <c r="I18" s="75" t="s">
        <v>81</v>
      </c>
      <c r="J18" s="76">
        <v>0.29166666666666669</v>
      </c>
      <c r="K18" s="76">
        <v>0.33333333333333331</v>
      </c>
      <c r="L18" s="74">
        <f t="shared" si="3"/>
        <v>0</v>
      </c>
      <c r="M18" s="77">
        <f t="shared" si="4"/>
        <v>44801</v>
      </c>
      <c r="N18" s="78" t="s">
        <v>82</v>
      </c>
      <c r="O18" s="79">
        <v>0.29166666666666669</v>
      </c>
      <c r="P18" s="79">
        <v>0.33333333333333331</v>
      </c>
      <c r="Q18" s="74">
        <f t="shared" si="5"/>
        <v>4.166666666666663E-2</v>
      </c>
      <c r="R18" s="80">
        <f t="shared" si="6"/>
        <v>44809</v>
      </c>
      <c r="S18" s="75" t="s">
        <v>82</v>
      </c>
      <c r="T18" s="73">
        <v>0.29166666666666669</v>
      </c>
      <c r="U18" s="73">
        <v>0.33333333333333331</v>
      </c>
      <c r="V18" s="74">
        <f t="shared" si="7"/>
        <v>4.166666666666663E-2</v>
      </c>
      <c r="W18" s="81">
        <f t="shared" si="8"/>
        <v>0.12499999999999989</v>
      </c>
    </row>
    <row r="19" spans="1:23" ht="45" x14ac:dyDescent="0.25">
      <c r="A19" s="2"/>
      <c r="B19" s="2"/>
      <c r="C19" s="66" t="s">
        <v>169</v>
      </c>
      <c r="D19" s="72">
        <v>44795</v>
      </c>
      <c r="E19" s="73">
        <v>0.29166666666666669</v>
      </c>
      <c r="F19" s="73">
        <v>0.33333333333333331</v>
      </c>
      <c r="G19" s="74">
        <f t="shared" si="1"/>
        <v>4.166666666666663E-2</v>
      </c>
      <c r="H19" s="75">
        <f t="shared" si="2"/>
        <v>44796</v>
      </c>
      <c r="I19" s="75" t="s">
        <v>81</v>
      </c>
      <c r="J19" s="76">
        <v>0.29166666666666669</v>
      </c>
      <c r="K19" s="76">
        <v>0.33333333333333331</v>
      </c>
      <c r="L19" s="74">
        <f t="shared" si="3"/>
        <v>0</v>
      </c>
      <c r="M19" s="77">
        <f t="shared" si="4"/>
        <v>44802</v>
      </c>
      <c r="N19" s="78" t="s">
        <v>82</v>
      </c>
      <c r="O19" s="79">
        <v>0.29166666666666669</v>
      </c>
      <c r="P19" s="79">
        <v>0.33333333333333331</v>
      </c>
      <c r="Q19" s="74">
        <f t="shared" si="5"/>
        <v>4.166666666666663E-2</v>
      </c>
      <c r="R19" s="80">
        <f t="shared" si="6"/>
        <v>44810</v>
      </c>
      <c r="S19" s="75" t="s">
        <v>82</v>
      </c>
      <c r="T19" s="73">
        <v>0.29166666666666669</v>
      </c>
      <c r="U19" s="73">
        <v>0.33333333333333331</v>
      </c>
      <c r="V19" s="74">
        <f t="shared" si="7"/>
        <v>4.166666666666663E-2</v>
      </c>
      <c r="W19" s="81">
        <f t="shared" si="8"/>
        <v>0.12499999999999989</v>
      </c>
    </row>
    <row r="20" spans="1:23" ht="21" customHeight="1" x14ac:dyDescent="0.25">
      <c r="A20" s="2"/>
      <c r="B20" s="2"/>
      <c r="C20" s="66" t="s">
        <v>170</v>
      </c>
      <c r="D20" s="72">
        <v>44796</v>
      </c>
      <c r="E20" s="73">
        <v>0.29166666666666669</v>
      </c>
      <c r="F20" s="73">
        <v>0.33333333333333331</v>
      </c>
      <c r="G20" s="74">
        <f t="shared" si="1"/>
        <v>4.166666666666663E-2</v>
      </c>
      <c r="H20" s="75">
        <f t="shared" si="2"/>
        <v>44797</v>
      </c>
      <c r="I20" s="75" t="s">
        <v>81</v>
      </c>
      <c r="J20" s="76">
        <v>0.29166666666666669</v>
      </c>
      <c r="K20" s="76">
        <v>0.33333333333333331</v>
      </c>
      <c r="L20" s="74">
        <f t="shared" si="3"/>
        <v>0</v>
      </c>
      <c r="M20" s="77">
        <f t="shared" si="4"/>
        <v>44803</v>
      </c>
      <c r="N20" s="78" t="s">
        <v>82</v>
      </c>
      <c r="O20" s="79">
        <v>0.29166666666666669</v>
      </c>
      <c r="P20" s="79">
        <v>0.33333333333333331</v>
      </c>
      <c r="Q20" s="74">
        <f t="shared" si="5"/>
        <v>4.166666666666663E-2</v>
      </c>
      <c r="R20" s="80">
        <f t="shared" si="6"/>
        <v>44811</v>
      </c>
      <c r="S20" s="75" t="s">
        <v>82</v>
      </c>
      <c r="T20" s="73">
        <v>0.29166666666666669</v>
      </c>
      <c r="U20" s="73">
        <v>0.33333333333333331</v>
      </c>
      <c r="V20" s="74">
        <f t="shared" si="7"/>
        <v>4.166666666666663E-2</v>
      </c>
      <c r="W20" s="81">
        <f t="shared" si="8"/>
        <v>0.12499999999999989</v>
      </c>
    </row>
    <row r="21" spans="1:23" x14ac:dyDescent="0.25">
      <c r="A21" s="2"/>
      <c r="B21" s="2"/>
      <c r="C21" s="66" t="s">
        <v>171</v>
      </c>
      <c r="D21" s="72">
        <v>44797</v>
      </c>
      <c r="E21" s="73">
        <v>0.29166666666666669</v>
      </c>
      <c r="F21" s="73">
        <v>0.33333333333333331</v>
      </c>
      <c r="G21" s="74">
        <f t="shared" si="1"/>
        <v>4.166666666666663E-2</v>
      </c>
      <c r="H21" s="75">
        <f t="shared" si="2"/>
        <v>44798</v>
      </c>
      <c r="I21" s="75" t="s">
        <v>81</v>
      </c>
      <c r="J21" s="76">
        <v>0.29166666666666669</v>
      </c>
      <c r="K21" s="76">
        <v>0.33333333333333331</v>
      </c>
      <c r="L21" s="74">
        <f t="shared" si="3"/>
        <v>0</v>
      </c>
      <c r="M21" s="77">
        <f t="shared" si="4"/>
        <v>44804</v>
      </c>
      <c r="N21" s="78" t="s">
        <v>82</v>
      </c>
      <c r="O21" s="79">
        <v>0.29166666666666669</v>
      </c>
      <c r="P21" s="79">
        <v>0.33333333333333331</v>
      </c>
      <c r="Q21" s="74">
        <f t="shared" si="5"/>
        <v>4.166666666666663E-2</v>
      </c>
      <c r="R21" s="80">
        <f t="shared" si="6"/>
        <v>44812</v>
      </c>
      <c r="S21" s="75" t="s">
        <v>82</v>
      </c>
      <c r="T21" s="73">
        <v>0.29166666666666669</v>
      </c>
      <c r="U21" s="73">
        <v>0.33333333333333331</v>
      </c>
      <c r="V21" s="74">
        <f t="shared" si="7"/>
        <v>4.166666666666663E-2</v>
      </c>
      <c r="W21" s="81">
        <f t="shared" si="8"/>
        <v>0.12499999999999989</v>
      </c>
    </row>
    <row r="22" spans="1:23" ht="30" x14ac:dyDescent="0.25">
      <c r="A22" s="2"/>
      <c r="B22" s="2"/>
      <c r="C22" s="66" t="s">
        <v>172</v>
      </c>
      <c r="D22" s="72">
        <v>44798</v>
      </c>
      <c r="E22" s="73">
        <v>0.29166666666666669</v>
      </c>
      <c r="F22" s="73">
        <v>0.33333333333333331</v>
      </c>
      <c r="G22" s="74">
        <f t="shared" si="1"/>
        <v>4.166666666666663E-2</v>
      </c>
      <c r="H22" s="75">
        <f t="shared" si="2"/>
        <v>44799</v>
      </c>
      <c r="I22" s="75" t="s">
        <v>81</v>
      </c>
      <c r="J22" s="76">
        <v>0.29166666666666669</v>
      </c>
      <c r="K22" s="76">
        <v>0.33333333333333331</v>
      </c>
      <c r="L22" s="74">
        <f t="shared" si="3"/>
        <v>0</v>
      </c>
      <c r="M22" s="77">
        <f t="shared" si="4"/>
        <v>44805</v>
      </c>
      <c r="N22" s="78" t="s">
        <v>82</v>
      </c>
      <c r="O22" s="79">
        <v>0.29166666666666669</v>
      </c>
      <c r="P22" s="79">
        <v>0.33333333333333331</v>
      </c>
      <c r="Q22" s="74">
        <f t="shared" si="5"/>
        <v>4.166666666666663E-2</v>
      </c>
      <c r="R22" s="80">
        <f t="shared" si="6"/>
        <v>44813</v>
      </c>
      <c r="S22" s="75" t="s">
        <v>82</v>
      </c>
      <c r="T22" s="73">
        <v>0.29166666666666669</v>
      </c>
      <c r="U22" s="73">
        <v>0.33333333333333331</v>
      </c>
      <c r="V22" s="74">
        <f t="shared" si="7"/>
        <v>4.166666666666663E-2</v>
      </c>
      <c r="W22" s="81">
        <f t="shared" si="8"/>
        <v>0.12499999999999989</v>
      </c>
    </row>
    <row r="23" spans="1:23" x14ac:dyDescent="0.25">
      <c r="A23" s="2"/>
      <c r="B23" s="2"/>
      <c r="C23" s="66" t="s">
        <v>173</v>
      </c>
      <c r="D23" s="72">
        <v>44799</v>
      </c>
      <c r="E23" s="73">
        <v>0.29166666666666669</v>
      </c>
      <c r="F23" s="73">
        <v>0.33333333333333331</v>
      </c>
      <c r="G23" s="74">
        <f t="shared" si="1"/>
        <v>4.166666666666663E-2</v>
      </c>
      <c r="H23" s="75">
        <f t="shared" si="2"/>
        <v>44800</v>
      </c>
      <c r="I23" s="75" t="s">
        <v>81</v>
      </c>
      <c r="J23" s="76">
        <v>0.29166666666666669</v>
      </c>
      <c r="K23" s="76">
        <v>0.33333333333333331</v>
      </c>
      <c r="L23" s="74">
        <f t="shared" si="3"/>
        <v>0</v>
      </c>
      <c r="M23" s="77">
        <f t="shared" si="4"/>
        <v>44806</v>
      </c>
      <c r="N23" s="78" t="s">
        <v>82</v>
      </c>
      <c r="O23" s="79">
        <v>0.29166666666666669</v>
      </c>
      <c r="P23" s="79">
        <v>0.33333333333333331</v>
      </c>
      <c r="Q23" s="74">
        <f t="shared" si="5"/>
        <v>4.166666666666663E-2</v>
      </c>
      <c r="R23" s="80">
        <f t="shared" si="6"/>
        <v>44814</v>
      </c>
      <c r="S23" s="75" t="s">
        <v>82</v>
      </c>
      <c r="T23" s="73">
        <v>0.29166666666666669</v>
      </c>
      <c r="U23" s="73">
        <v>0.33333333333333331</v>
      </c>
      <c r="V23" s="74">
        <f t="shared" si="7"/>
        <v>4.166666666666663E-2</v>
      </c>
      <c r="W23" s="81">
        <f t="shared" si="8"/>
        <v>0.12499999999999989</v>
      </c>
    </row>
    <row r="24" spans="1:23" ht="30" x14ac:dyDescent="0.25">
      <c r="A24" s="2"/>
      <c r="B24" s="2"/>
      <c r="C24" s="66" t="s">
        <v>174</v>
      </c>
      <c r="D24" s="72">
        <v>44800</v>
      </c>
      <c r="E24" s="73">
        <v>0.29166666666666669</v>
      </c>
      <c r="F24" s="73">
        <v>0.33333333333333331</v>
      </c>
      <c r="G24" s="74">
        <f t="shared" si="1"/>
        <v>4.166666666666663E-2</v>
      </c>
      <c r="H24" s="75">
        <f t="shared" si="2"/>
        <v>44801</v>
      </c>
      <c r="I24" s="75" t="s">
        <v>81</v>
      </c>
      <c r="J24" s="76">
        <v>0.29166666666666669</v>
      </c>
      <c r="K24" s="76">
        <v>0.33333333333333331</v>
      </c>
      <c r="L24" s="74">
        <f t="shared" si="3"/>
        <v>0</v>
      </c>
      <c r="M24" s="77">
        <f t="shared" si="4"/>
        <v>44807</v>
      </c>
      <c r="N24" s="78" t="s">
        <v>82</v>
      </c>
      <c r="O24" s="79">
        <v>0.29166666666666669</v>
      </c>
      <c r="P24" s="79">
        <v>0.33333333333333331</v>
      </c>
      <c r="Q24" s="74">
        <f t="shared" si="5"/>
        <v>4.166666666666663E-2</v>
      </c>
      <c r="R24" s="80">
        <f t="shared" si="6"/>
        <v>44815</v>
      </c>
      <c r="S24" s="75" t="s">
        <v>82</v>
      </c>
      <c r="T24" s="73">
        <v>0.29166666666666669</v>
      </c>
      <c r="U24" s="73">
        <v>0.33333333333333331</v>
      </c>
      <c r="V24" s="74">
        <f t="shared" si="7"/>
        <v>4.166666666666663E-2</v>
      </c>
      <c r="W24" s="81">
        <f t="shared" si="8"/>
        <v>0.12499999999999989</v>
      </c>
    </row>
    <row r="25" spans="1:23" ht="45" x14ac:dyDescent="0.25">
      <c r="A25" s="2"/>
      <c r="B25" s="2"/>
      <c r="C25" s="66" t="s">
        <v>175</v>
      </c>
      <c r="D25" s="72">
        <v>44801</v>
      </c>
      <c r="E25" s="73">
        <v>0.29166666666666669</v>
      </c>
      <c r="F25" s="73">
        <v>0.33333333333333331</v>
      </c>
      <c r="G25" s="74">
        <f t="shared" si="1"/>
        <v>4.166666666666663E-2</v>
      </c>
      <c r="H25" s="75">
        <f t="shared" si="2"/>
        <v>44802</v>
      </c>
      <c r="I25" s="75" t="s">
        <v>81</v>
      </c>
      <c r="J25" s="76">
        <v>0.29166666666666669</v>
      </c>
      <c r="K25" s="76">
        <v>0.33333333333333331</v>
      </c>
      <c r="L25" s="74">
        <f t="shared" si="3"/>
        <v>0</v>
      </c>
      <c r="M25" s="77">
        <f t="shared" si="4"/>
        <v>44808</v>
      </c>
      <c r="N25" s="78" t="s">
        <v>82</v>
      </c>
      <c r="O25" s="79">
        <v>0.29166666666666669</v>
      </c>
      <c r="P25" s="79">
        <v>0.33333333333333331</v>
      </c>
      <c r="Q25" s="74">
        <f t="shared" si="5"/>
        <v>4.166666666666663E-2</v>
      </c>
      <c r="R25" s="80">
        <f t="shared" si="6"/>
        <v>44816</v>
      </c>
      <c r="S25" s="75" t="s">
        <v>82</v>
      </c>
      <c r="T25" s="73">
        <v>0.29166666666666669</v>
      </c>
      <c r="U25" s="73">
        <v>0.33333333333333331</v>
      </c>
      <c r="V25" s="74">
        <f t="shared" si="7"/>
        <v>4.166666666666663E-2</v>
      </c>
      <c r="W25" s="81">
        <f t="shared" si="8"/>
        <v>0.12499999999999989</v>
      </c>
    </row>
    <row r="26" spans="1:23" x14ac:dyDescent="0.25">
      <c r="A26" s="2"/>
      <c r="B26" s="2"/>
      <c r="C26" s="66" t="s">
        <v>176</v>
      </c>
      <c r="D26" s="72">
        <v>44802</v>
      </c>
      <c r="E26" s="73">
        <v>0.29166666666666669</v>
      </c>
      <c r="F26" s="73">
        <v>0.33333333333333331</v>
      </c>
      <c r="G26" s="74">
        <f t="shared" si="1"/>
        <v>4.166666666666663E-2</v>
      </c>
      <c r="H26" s="75">
        <f t="shared" si="2"/>
        <v>44803</v>
      </c>
      <c r="I26" s="75" t="s">
        <v>81</v>
      </c>
      <c r="J26" s="76">
        <v>0.29166666666666669</v>
      </c>
      <c r="K26" s="76">
        <v>0.33333333333333331</v>
      </c>
      <c r="L26" s="74">
        <f t="shared" si="3"/>
        <v>0</v>
      </c>
      <c r="M26" s="77">
        <f t="shared" si="4"/>
        <v>44809</v>
      </c>
      <c r="N26" s="78" t="s">
        <v>82</v>
      </c>
      <c r="O26" s="79">
        <v>0.29166666666666669</v>
      </c>
      <c r="P26" s="79">
        <v>0.33333333333333331</v>
      </c>
      <c r="Q26" s="74">
        <f t="shared" si="5"/>
        <v>4.166666666666663E-2</v>
      </c>
      <c r="R26" s="80">
        <f t="shared" si="6"/>
        <v>44817</v>
      </c>
      <c r="S26" s="75" t="s">
        <v>82</v>
      </c>
      <c r="T26" s="73">
        <v>0.29166666666666669</v>
      </c>
      <c r="U26" s="73">
        <v>0.33333333333333331</v>
      </c>
      <c r="V26" s="74">
        <f t="shared" si="7"/>
        <v>4.166666666666663E-2</v>
      </c>
      <c r="W26" s="81">
        <f t="shared" si="8"/>
        <v>0.12499999999999989</v>
      </c>
    </row>
    <row r="27" spans="1:23" x14ac:dyDescent="0.25">
      <c r="A27" s="2"/>
      <c r="B27" s="2"/>
      <c r="C27" s="66" t="s">
        <v>177</v>
      </c>
      <c r="D27" s="72">
        <v>44803</v>
      </c>
      <c r="E27" s="73">
        <v>0.29166666666666669</v>
      </c>
      <c r="F27" s="73">
        <v>0.33333333333333331</v>
      </c>
      <c r="G27" s="74">
        <f t="shared" si="1"/>
        <v>4.166666666666663E-2</v>
      </c>
      <c r="H27" s="75">
        <f t="shared" si="2"/>
        <v>44804</v>
      </c>
      <c r="I27" s="75" t="s">
        <v>81</v>
      </c>
      <c r="J27" s="76">
        <v>0.29166666666666669</v>
      </c>
      <c r="K27" s="76">
        <v>0.33333333333333331</v>
      </c>
      <c r="L27" s="74">
        <f t="shared" si="3"/>
        <v>0</v>
      </c>
      <c r="M27" s="77">
        <f t="shared" si="4"/>
        <v>44810</v>
      </c>
      <c r="N27" s="78" t="s">
        <v>82</v>
      </c>
      <c r="O27" s="79">
        <v>0.29166666666666669</v>
      </c>
      <c r="P27" s="79">
        <v>0.33333333333333331</v>
      </c>
      <c r="Q27" s="74">
        <f t="shared" si="5"/>
        <v>4.166666666666663E-2</v>
      </c>
      <c r="R27" s="80">
        <f t="shared" si="6"/>
        <v>44818</v>
      </c>
      <c r="S27" s="75" t="s">
        <v>82</v>
      </c>
      <c r="T27" s="73">
        <v>0.29166666666666669</v>
      </c>
      <c r="U27" s="73">
        <v>0.33333333333333331</v>
      </c>
      <c r="V27" s="74">
        <f t="shared" si="7"/>
        <v>4.166666666666663E-2</v>
      </c>
      <c r="W27" s="81">
        <f t="shared" si="8"/>
        <v>0.12499999999999989</v>
      </c>
    </row>
    <row r="28" spans="1:23" x14ac:dyDescent="0.25">
      <c r="A28" s="2"/>
      <c r="B28" s="2"/>
      <c r="C28" s="66" t="s">
        <v>178</v>
      </c>
      <c r="D28" s="72">
        <v>44804</v>
      </c>
      <c r="E28" s="73">
        <v>0.29166666666666669</v>
      </c>
      <c r="F28" s="73">
        <v>0.33333333333333331</v>
      </c>
      <c r="G28" s="74">
        <f t="shared" si="1"/>
        <v>4.166666666666663E-2</v>
      </c>
      <c r="H28" s="75">
        <f t="shared" si="2"/>
        <v>44805</v>
      </c>
      <c r="I28" s="75" t="s">
        <v>81</v>
      </c>
      <c r="J28" s="76">
        <v>0.29166666666666669</v>
      </c>
      <c r="K28" s="76">
        <v>0.33333333333333331</v>
      </c>
      <c r="L28" s="74">
        <f t="shared" si="3"/>
        <v>0</v>
      </c>
      <c r="M28" s="77">
        <f t="shared" si="4"/>
        <v>44811</v>
      </c>
      <c r="N28" s="78" t="s">
        <v>82</v>
      </c>
      <c r="O28" s="79">
        <v>0.29166666666666669</v>
      </c>
      <c r="P28" s="79">
        <v>0.33333333333333331</v>
      </c>
      <c r="Q28" s="74">
        <f t="shared" si="5"/>
        <v>4.166666666666663E-2</v>
      </c>
      <c r="R28" s="80">
        <f t="shared" si="6"/>
        <v>44819</v>
      </c>
      <c r="S28" s="75" t="s">
        <v>82</v>
      </c>
      <c r="T28" s="73">
        <v>0.29166666666666669</v>
      </c>
      <c r="U28" s="73">
        <v>0.33333333333333331</v>
      </c>
      <c r="V28" s="74">
        <f t="shared" si="7"/>
        <v>4.166666666666663E-2</v>
      </c>
      <c r="W28" s="81">
        <f t="shared" si="8"/>
        <v>0.12499999999999989</v>
      </c>
    </row>
    <row r="29" spans="1:23" x14ac:dyDescent="0.25">
      <c r="A29" s="2"/>
      <c r="B29" s="2"/>
      <c r="C29" s="66" t="s">
        <v>179</v>
      </c>
      <c r="D29" s="72">
        <v>44805</v>
      </c>
      <c r="E29" s="73">
        <v>0.29166666666666669</v>
      </c>
      <c r="F29" s="73">
        <v>0.33333333333333331</v>
      </c>
      <c r="G29" s="74">
        <f t="shared" si="1"/>
        <v>4.166666666666663E-2</v>
      </c>
      <c r="H29" s="75">
        <f t="shared" si="2"/>
        <v>44806</v>
      </c>
      <c r="I29" s="75" t="s">
        <v>81</v>
      </c>
      <c r="J29" s="76">
        <v>0.29166666666666669</v>
      </c>
      <c r="K29" s="76">
        <v>0.33333333333333331</v>
      </c>
      <c r="L29" s="74">
        <f t="shared" si="3"/>
        <v>0</v>
      </c>
      <c r="M29" s="77">
        <f t="shared" si="4"/>
        <v>44812</v>
      </c>
      <c r="N29" s="78" t="s">
        <v>82</v>
      </c>
      <c r="O29" s="79">
        <v>0.29166666666666669</v>
      </c>
      <c r="P29" s="79">
        <v>0.33333333333333331</v>
      </c>
      <c r="Q29" s="74">
        <f t="shared" si="5"/>
        <v>4.166666666666663E-2</v>
      </c>
      <c r="R29" s="80">
        <f t="shared" si="6"/>
        <v>44820</v>
      </c>
      <c r="S29" s="75" t="s">
        <v>82</v>
      </c>
      <c r="T29" s="73">
        <v>0.29166666666666669</v>
      </c>
      <c r="U29" s="73">
        <v>0.33333333333333331</v>
      </c>
      <c r="V29" s="74">
        <f t="shared" si="7"/>
        <v>4.166666666666663E-2</v>
      </c>
      <c r="W29" s="81">
        <f t="shared" si="8"/>
        <v>0.12499999999999989</v>
      </c>
    </row>
    <row r="30" spans="1:23" x14ac:dyDescent="0.25">
      <c r="A30" s="2"/>
      <c r="B30" s="2"/>
      <c r="C30" s="66" t="s">
        <v>180</v>
      </c>
      <c r="D30" s="72">
        <v>44806</v>
      </c>
      <c r="E30" s="73">
        <v>0.29166666666666669</v>
      </c>
      <c r="F30" s="73">
        <v>0.33333333333333331</v>
      </c>
      <c r="G30" s="74">
        <f t="shared" si="1"/>
        <v>4.166666666666663E-2</v>
      </c>
      <c r="H30" s="75">
        <f t="shared" si="2"/>
        <v>44807</v>
      </c>
      <c r="I30" s="75" t="s">
        <v>81</v>
      </c>
      <c r="J30" s="76">
        <v>0.29166666666666669</v>
      </c>
      <c r="K30" s="76">
        <v>0.33333333333333331</v>
      </c>
      <c r="L30" s="74">
        <f t="shared" si="3"/>
        <v>0</v>
      </c>
      <c r="M30" s="77">
        <f t="shared" si="4"/>
        <v>44813</v>
      </c>
      <c r="N30" s="78" t="s">
        <v>82</v>
      </c>
      <c r="O30" s="79">
        <v>0.29166666666666669</v>
      </c>
      <c r="P30" s="79">
        <v>0.33333333333333331</v>
      </c>
      <c r="Q30" s="74">
        <f t="shared" si="5"/>
        <v>4.166666666666663E-2</v>
      </c>
      <c r="R30" s="80">
        <f t="shared" si="6"/>
        <v>44821</v>
      </c>
      <c r="S30" s="75" t="s">
        <v>82</v>
      </c>
      <c r="T30" s="73">
        <v>0.29166666666666669</v>
      </c>
      <c r="U30" s="73">
        <v>0.33333333333333331</v>
      </c>
      <c r="V30" s="74">
        <f t="shared" si="7"/>
        <v>4.166666666666663E-2</v>
      </c>
      <c r="W30" s="81">
        <f t="shared" si="8"/>
        <v>0.12499999999999989</v>
      </c>
    </row>
    <row r="31" spans="1:23" ht="30" x14ac:dyDescent="0.25">
      <c r="A31" s="2"/>
      <c r="B31" s="2"/>
      <c r="C31" s="66" t="s">
        <v>181</v>
      </c>
      <c r="D31" s="72">
        <v>44807</v>
      </c>
      <c r="E31" s="73">
        <v>0.29166666666666669</v>
      </c>
      <c r="F31" s="73">
        <v>0.33333333333333331</v>
      </c>
      <c r="G31" s="74">
        <f t="shared" si="1"/>
        <v>4.166666666666663E-2</v>
      </c>
      <c r="H31" s="75">
        <f t="shared" si="2"/>
        <v>44808</v>
      </c>
      <c r="I31" s="75" t="s">
        <v>81</v>
      </c>
      <c r="J31" s="76">
        <v>0.29166666666666669</v>
      </c>
      <c r="K31" s="76">
        <v>0.33333333333333331</v>
      </c>
      <c r="L31" s="74">
        <f t="shared" si="3"/>
        <v>0</v>
      </c>
      <c r="M31" s="77">
        <f t="shared" si="4"/>
        <v>44814</v>
      </c>
      <c r="N31" s="78" t="s">
        <v>82</v>
      </c>
      <c r="O31" s="79">
        <v>0.29166666666666669</v>
      </c>
      <c r="P31" s="79">
        <v>0.33333333333333331</v>
      </c>
      <c r="Q31" s="74">
        <f t="shared" si="5"/>
        <v>4.166666666666663E-2</v>
      </c>
      <c r="R31" s="80">
        <f t="shared" si="6"/>
        <v>44822</v>
      </c>
      <c r="S31" s="75" t="s">
        <v>82</v>
      </c>
      <c r="T31" s="73">
        <v>0.29166666666666669</v>
      </c>
      <c r="U31" s="73">
        <v>0.33333333333333331</v>
      </c>
      <c r="V31" s="74">
        <f t="shared" si="7"/>
        <v>4.166666666666663E-2</v>
      </c>
      <c r="W31" s="81">
        <f t="shared" si="8"/>
        <v>0.12499999999999989</v>
      </c>
    </row>
    <row r="32" spans="1:23" ht="30" x14ac:dyDescent="0.25">
      <c r="A32" s="2"/>
      <c r="B32" s="2"/>
      <c r="C32" s="66" t="s">
        <v>182</v>
      </c>
      <c r="D32" s="72">
        <v>44808</v>
      </c>
      <c r="E32" s="73">
        <v>0.29166666666666669</v>
      </c>
      <c r="F32" s="73">
        <v>0.33333333333333331</v>
      </c>
      <c r="G32" s="74">
        <f t="shared" si="1"/>
        <v>4.166666666666663E-2</v>
      </c>
      <c r="H32" s="75">
        <f t="shared" si="2"/>
        <v>44809</v>
      </c>
      <c r="I32" s="75" t="s">
        <v>81</v>
      </c>
      <c r="J32" s="76">
        <v>0.29166666666666669</v>
      </c>
      <c r="K32" s="76">
        <v>0.33333333333333331</v>
      </c>
      <c r="L32" s="74">
        <f t="shared" si="3"/>
        <v>0</v>
      </c>
      <c r="M32" s="77">
        <f t="shared" si="4"/>
        <v>44815</v>
      </c>
      <c r="N32" s="78" t="s">
        <v>82</v>
      </c>
      <c r="O32" s="79">
        <v>0.29166666666666669</v>
      </c>
      <c r="P32" s="79">
        <v>0.33333333333333331</v>
      </c>
      <c r="Q32" s="74">
        <f t="shared" si="5"/>
        <v>4.166666666666663E-2</v>
      </c>
      <c r="R32" s="80">
        <f t="shared" si="6"/>
        <v>44823</v>
      </c>
      <c r="S32" s="75" t="s">
        <v>82</v>
      </c>
      <c r="T32" s="73">
        <v>0.29166666666666669</v>
      </c>
      <c r="U32" s="73">
        <v>0.33333333333333331</v>
      </c>
      <c r="V32" s="74">
        <f t="shared" si="7"/>
        <v>4.166666666666663E-2</v>
      </c>
      <c r="W32" s="81">
        <f t="shared" si="8"/>
        <v>0.12499999999999989</v>
      </c>
    </row>
    <row r="33" spans="1:23" ht="30" x14ac:dyDescent="0.25">
      <c r="A33" s="2"/>
      <c r="B33" s="2"/>
      <c r="C33" s="66" t="s">
        <v>183</v>
      </c>
      <c r="D33" s="72">
        <v>44809</v>
      </c>
      <c r="E33" s="73">
        <v>0.29166666666666669</v>
      </c>
      <c r="F33" s="73">
        <v>0.33333333333333331</v>
      </c>
      <c r="G33" s="74">
        <f t="shared" si="1"/>
        <v>4.166666666666663E-2</v>
      </c>
      <c r="H33" s="75">
        <f t="shared" si="2"/>
        <v>44810</v>
      </c>
      <c r="I33" s="75" t="s">
        <v>81</v>
      </c>
      <c r="J33" s="76">
        <v>0.29166666666666669</v>
      </c>
      <c r="K33" s="76">
        <v>0.33333333333333331</v>
      </c>
      <c r="L33" s="74">
        <f t="shared" si="3"/>
        <v>0</v>
      </c>
      <c r="M33" s="77">
        <f t="shared" si="4"/>
        <v>44816</v>
      </c>
      <c r="N33" s="78" t="s">
        <v>82</v>
      </c>
      <c r="O33" s="79">
        <v>0.29166666666666669</v>
      </c>
      <c r="P33" s="79">
        <v>0.33333333333333331</v>
      </c>
      <c r="Q33" s="74">
        <f t="shared" si="5"/>
        <v>4.166666666666663E-2</v>
      </c>
      <c r="R33" s="80">
        <f t="shared" si="6"/>
        <v>44824</v>
      </c>
      <c r="S33" s="75" t="s">
        <v>82</v>
      </c>
      <c r="T33" s="73">
        <v>0.29166666666666669</v>
      </c>
      <c r="U33" s="73">
        <v>0.33333333333333331</v>
      </c>
      <c r="V33" s="74">
        <f t="shared" si="7"/>
        <v>4.166666666666663E-2</v>
      </c>
      <c r="W33" s="81">
        <f t="shared" si="8"/>
        <v>0.12499999999999989</v>
      </c>
    </row>
    <row r="34" spans="1:23" ht="15.75" thickBot="1" x14ac:dyDescent="0.3">
      <c r="A34" s="2"/>
      <c r="B34" s="2"/>
      <c r="C34" s="68"/>
      <c r="D34" s="46"/>
      <c r="E34" s="47"/>
      <c r="F34" s="47"/>
      <c r="G34" s="48"/>
      <c r="H34" s="49"/>
      <c r="I34" s="49"/>
      <c r="J34" s="50"/>
      <c r="K34" s="50"/>
      <c r="L34" s="48"/>
      <c r="M34" s="52"/>
      <c r="N34" s="51"/>
      <c r="O34" s="47"/>
      <c r="P34" s="47"/>
      <c r="Q34" s="48"/>
      <c r="R34" s="51"/>
      <c r="S34" s="49"/>
      <c r="T34" s="47"/>
      <c r="U34" s="47"/>
      <c r="V34" s="48"/>
      <c r="W34" s="53"/>
    </row>
    <row r="35" spans="1:23" ht="15.75" thickBot="1" x14ac:dyDescent="0.3">
      <c r="C35" s="110" t="s">
        <v>83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</row>
    <row r="36" spans="1:23" x14ac:dyDescent="0.25"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7" spans="1:23" x14ac:dyDescent="0.25"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23" x14ac:dyDescent="0.25">
      <c r="C38" s="10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</row>
    <row r="39" spans="1:23" x14ac:dyDescent="0.25"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1:23" ht="15.75" thickBot="1" x14ac:dyDescent="0.3"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9"/>
    </row>
  </sheetData>
  <mergeCells count="2">
    <mergeCell ref="C35:Q35"/>
    <mergeCell ref="C36:Q40"/>
  </mergeCells>
  <dataValidations disablePrompts="1" count="1">
    <dataValidation type="list" allowBlank="1" showInputMessage="1" showErrorMessage="1" sqref="I7:I34 S7:S34 N7:N34" xr:uid="{00000000-0002-0000-0900-000000000000}">
      <formula1>"Sim, Não"</formula1>
    </dataValidation>
  </dataValidations>
  <hyperlinks>
    <hyperlink ref="A15:B15" location="'D. Processual Civil'!A1" display="'D. Processual Civil'!A1" xr:uid="{45A89844-24E7-4198-995F-96D771DC403A}"/>
    <hyperlink ref="A14:B14" location="'Direito Civil'!A1" display="'Direito Civil'!A1" xr:uid="{27A92EB7-D0B0-4C67-90C4-DA4B4418AB7F}"/>
    <hyperlink ref="A13:B13" location="'D. Processual do Trabalho'!A1" display="'D. Processual do Trabalho'!A1" xr:uid="{ACDCF7CC-1402-437D-93DE-ECDA7D0071E8}"/>
    <hyperlink ref="A12:B12" location="'Direito do Trabalho'!A1" display="'Direito do Trabalho'!A1" xr:uid="{B8DE3429-EC12-469E-9083-22E4790271B6}"/>
    <hyperlink ref="A11:B11" location="'Direito Administrativo'!A1" display="'Direito Administrativo'!A1" xr:uid="{24E51FE7-F423-42E9-A343-23752FF77FA3}"/>
    <hyperlink ref="A10:B10" location="'Direito Constitucional'!A1" display="'Direito Constitucional'!A1" xr:uid="{B3423BFE-5264-4BC0-9964-32E875F42B35}"/>
    <hyperlink ref="A9:B9" location="Legislação!A1" display="Legislação!A1" xr:uid="{89DD0A04-65C3-4E3C-AD4A-600906820C53}"/>
    <hyperlink ref="A16:B16" location="'Atos Normativos'!A1" display="'Atos Normativos'!A1" xr:uid="{326C9D01-86CA-4037-82B2-BC68F6955484}"/>
    <hyperlink ref="A7:B7" location="'Língua Portuguesa'!A1" display="'Língua Portuguesa'!A1" xr:uid="{E7CF2FCB-3B3A-400F-B8EF-40112AA08CE7}"/>
    <hyperlink ref="A8:B8" location="'Noções de Informática'!A1" display="'Noções de Informática'!A1" xr:uid="{7DEAFEE4-D820-4B11-8683-2F78B3B84D52}"/>
    <hyperlink ref="B14" location="'D8'!B14" display="'D8'!B14" xr:uid="{3938D306-2FC4-4492-B3F1-14CAC91EA1E0}"/>
    <hyperlink ref="A14" location="'D8'!B14" display="'D8'!B14" xr:uid="{2F38B44D-EDB1-47DC-92F6-55F342514BEA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35"/>
  <sheetViews>
    <sheetView showGridLines="0" workbookViewId="0">
      <selection activeCell="F45" sqref="F45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38" t="s">
        <v>75</v>
      </c>
      <c r="D6" s="39" t="s">
        <v>76</v>
      </c>
      <c r="E6" s="40" t="s">
        <v>77</v>
      </c>
      <c r="F6" s="40" t="s">
        <v>78</v>
      </c>
      <c r="G6" s="41">
        <f>SUM(G7:G28)</f>
        <v>0.91666666666666585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SUM(L7:L28)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SUM(Q7:Q28)</f>
        <v>0.91666666666666585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SUM(V7:V28)</f>
        <v>0.91666666666666585</v>
      </c>
      <c r="W6" s="45">
        <f>SUM(W7:W28)</f>
        <v>2.7499999999999991</v>
      </c>
    </row>
    <row r="7" spans="1:23" x14ac:dyDescent="0.25">
      <c r="A7" s="64">
        <v>1</v>
      </c>
      <c r="B7" s="62" t="str">
        <f>Cronograma!B10</f>
        <v>Língua Portuguesa</v>
      </c>
      <c r="C7" s="65" t="s">
        <v>184</v>
      </c>
      <c r="D7" s="84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ht="30" x14ac:dyDescent="0.25">
      <c r="A8" s="64">
        <v>2</v>
      </c>
      <c r="B8" s="62" t="str">
        <f>Cronograma!B11</f>
        <v xml:space="preserve">Noções de Informática </v>
      </c>
      <c r="C8" s="66" t="s">
        <v>185</v>
      </c>
      <c r="D8" s="84">
        <v>44784</v>
      </c>
      <c r="E8" s="73">
        <v>0.29166666666666669</v>
      </c>
      <c r="F8" s="73">
        <v>0.33333333333333331</v>
      </c>
      <c r="G8" s="74">
        <f t="shared" ref="G8:G28" si="1">F8-E8</f>
        <v>4.166666666666663E-2</v>
      </c>
      <c r="H8" s="75">
        <f t="shared" ref="H8:H28" si="2">IF(D8="","",D8+DAY(1))</f>
        <v>44785</v>
      </c>
      <c r="I8" s="75" t="s">
        <v>81</v>
      </c>
      <c r="J8" s="76">
        <v>0.29166666666666669</v>
      </c>
      <c r="K8" s="76">
        <v>0.33333333333333331</v>
      </c>
      <c r="L8" s="74">
        <f t="shared" ref="L8:L28" si="3">IF(I8="sim",K8-J8,0)</f>
        <v>0</v>
      </c>
      <c r="M8" s="77">
        <f t="shared" ref="M8:M28" si="4">IF(D8="","",D8+DAY(7))</f>
        <v>44791</v>
      </c>
      <c r="N8" s="78" t="s">
        <v>82</v>
      </c>
      <c r="O8" s="79">
        <v>0.29166666666666669</v>
      </c>
      <c r="P8" s="79">
        <v>0.33333333333333331</v>
      </c>
      <c r="Q8" s="74">
        <f t="shared" ref="Q8:Q28" si="5">IF(N8="sim",P8-O8,0)</f>
        <v>4.166666666666663E-2</v>
      </c>
      <c r="R8" s="80">
        <f t="shared" ref="R8:R28" si="6">IF(D8="","",D8+DAY(15))</f>
        <v>44799</v>
      </c>
      <c r="S8" s="75" t="s">
        <v>82</v>
      </c>
      <c r="T8" s="73">
        <v>0.29166666666666669</v>
      </c>
      <c r="U8" s="73">
        <v>0.33333333333333331</v>
      </c>
      <c r="V8" s="74">
        <f t="shared" ref="V8:V28" si="7">IF(S8="sim",U8-T8,0)</f>
        <v>4.166666666666663E-2</v>
      </c>
      <c r="W8" s="81">
        <f t="shared" ref="W8:W28" si="8">G8+L8+Q8+V8</f>
        <v>0.12499999999999989</v>
      </c>
    </row>
    <row r="9" spans="1:23" ht="45" x14ac:dyDescent="0.25">
      <c r="A9" s="64">
        <v>3</v>
      </c>
      <c r="B9" s="62" t="str">
        <f>Cronograma!B12</f>
        <v>Legislação</v>
      </c>
      <c r="C9" s="66" t="s">
        <v>186</v>
      </c>
      <c r="D9" s="84">
        <v>44785</v>
      </c>
      <c r="E9" s="73">
        <v>0.29166666666666669</v>
      </c>
      <c r="F9" s="73">
        <v>0.33333333333333331</v>
      </c>
      <c r="G9" s="74">
        <f t="shared" si="1"/>
        <v>4.166666666666663E-2</v>
      </c>
      <c r="H9" s="75">
        <f t="shared" si="2"/>
        <v>44786</v>
      </c>
      <c r="I9" s="75" t="s">
        <v>81</v>
      </c>
      <c r="J9" s="76">
        <v>0.29166666666666669</v>
      </c>
      <c r="K9" s="76">
        <v>0.33333333333333331</v>
      </c>
      <c r="L9" s="74">
        <f t="shared" si="3"/>
        <v>0</v>
      </c>
      <c r="M9" s="77">
        <f t="shared" si="4"/>
        <v>44792</v>
      </c>
      <c r="N9" s="78" t="s">
        <v>82</v>
      </c>
      <c r="O9" s="79">
        <v>0.29166666666666669</v>
      </c>
      <c r="P9" s="79">
        <v>0.33333333333333331</v>
      </c>
      <c r="Q9" s="74">
        <f t="shared" si="5"/>
        <v>4.166666666666663E-2</v>
      </c>
      <c r="R9" s="80">
        <f t="shared" si="6"/>
        <v>44800</v>
      </c>
      <c r="S9" s="75" t="s">
        <v>82</v>
      </c>
      <c r="T9" s="73">
        <v>0.29166666666666669</v>
      </c>
      <c r="U9" s="73">
        <v>0.33333333333333331</v>
      </c>
      <c r="V9" s="74">
        <f t="shared" si="7"/>
        <v>4.166666666666663E-2</v>
      </c>
      <c r="W9" s="81">
        <f t="shared" si="8"/>
        <v>0.12499999999999989</v>
      </c>
    </row>
    <row r="10" spans="1:23" ht="30" x14ac:dyDescent="0.25">
      <c r="A10" s="64">
        <v>4</v>
      </c>
      <c r="B10" s="62" t="str">
        <f>Cronograma!B13</f>
        <v>Direito Constitucional</v>
      </c>
      <c r="C10" s="66" t="s">
        <v>187</v>
      </c>
      <c r="D10" s="84">
        <v>44786</v>
      </c>
      <c r="E10" s="73">
        <v>0.29166666666666669</v>
      </c>
      <c r="F10" s="73">
        <v>0.33333333333333331</v>
      </c>
      <c r="G10" s="74">
        <f t="shared" si="1"/>
        <v>4.166666666666663E-2</v>
      </c>
      <c r="H10" s="75">
        <f t="shared" si="2"/>
        <v>44787</v>
      </c>
      <c r="I10" s="75" t="s">
        <v>81</v>
      </c>
      <c r="J10" s="76">
        <v>0.29166666666666669</v>
      </c>
      <c r="K10" s="76">
        <v>0.33333333333333331</v>
      </c>
      <c r="L10" s="74">
        <f t="shared" si="3"/>
        <v>0</v>
      </c>
      <c r="M10" s="77">
        <f t="shared" si="4"/>
        <v>44793</v>
      </c>
      <c r="N10" s="78" t="s">
        <v>82</v>
      </c>
      <c r="O10" s="79">
        <v>0.29166666666666669</v>
      </c>
      <c r="P10" s="79">
        <v>0.33333333333333331</v>
      </c>
      <c r="Q10" s="74">
        <f t="shared" si="5"/>
        <v>4.166666666666663E-2</v>
      </c>
      <c r="R10" s="80">
        <f t="shared" si="6"/>
        <v>44801</v>
      </c>
      <c r="S10" s="75" t="s">
        <v>82</v>
      </c>
      <c r="T10" s="73">
        <v>0.29166666666666669</v>
      </c>
      <c r="U10" s="73">
        <v>0.33333333333333331</v>
      </c>
      <c r="V10" s="74">
        <f t="shared" si="7"/>
        <v>4.166666666666663E-2</v>
      </c>
      <c r="W10" s="81">
        <f t="shared" si="8"/>
        <v>0.12499999999999989</v>
      </c>
    </row>
    <row r="11" spans="1:23" ht="30" x14ac:dyDescent="0.25">
      <c r="A11" s="64">
        <v>5</v>
      </c>
      <c r="B11" s="62" t="str">
        <f>Cronograma!B14</f>
        <v>Direito Administrativo</v>
      </c>
      <c r="C11" s="66" t="s">
        <v>188</v>
      </c>
      <c r="D11" s="84">
        <v>44787</v>
      </c>
      <c r="E11" s="73">
        <v>0.29166666666666669</v>
      </c>
      <c r="F11" s="73">
        <v>0.33333333333333331</v>
      </c>
      <c r="G11" s="74">
        <f t="shared" si="1"/>
        <v>4.166666666666663E-2</v>
      </c>
      <c r="H11" s="75">
        <f t="shared" si="2"/>
        <v>44788</v>
      </c>
      <c r="I11" s="75" t="s">
        <v>81</v>
      </c>
      <c r="J11" s="76">
        <v>0.29166666666666669</v>
      </c>
      <c r="K11" s="76">
        <v>0.33333333333333331</v>
      </c>
      <c r="L11" s="74">
        <f t="shared" si="3"/>
        <v>0</v>
      </c>
      <c r="M11" s="77">
        <f t="shared" si="4"/>
        <v>44794</v>
      </c>
      <c r="N11" s="78" t="s">
        <v>82</v>
      </c>
      <c r="O11" s="79">
        <v>0.29166666666666669</v>
      </c>
      <c r="P11" s="79">
        <v>0.33333333333333331</v>
      </c>
      <c r="Q11" s="74">
        <f t="shared" si="5"/>
        <v>4.166666666666663E-2</v>
      </c>
      <c r="R11" s="80">
        <f t="shared" si="6"/>
        <v>44802</v>
      </c>
      <c r="S11" s="75" t="s">
        <v>82</v>
      </c>
      <c r="T11" s="73">
        <v>0.29166666666666669</v>
      </c>
      <c r="U11" s="73">
        <v>0.33333333333333331</v>
      </c>
      <c r="V11" s="74">
        <f t="shared" si="7"/>
        <v>4.166666666666663E-2</v>
      </c>
      <c r="W11" s="81">
        <f t="shared" si="8"/>
        <v>0.12499999999999989</v>
      </c>
    </row>
    <row r="12" spans="1:23" x14ac:dyDescent="0.25">
      <c r="A12" s="64">
        <v>6</v>
      </c>
      <c r="B12" s="62" t="str">
        <f>Cronograma!B15</f>
        <v>Direito do Trabalho</v>
      </c>
      <c r="C12" s="66" t="s">
        <v>189</v>
      </c>
      <c r="D12" s="84">
        <v>44788</v>
      </c>
      <c r="E12" s="73">
        <v>0.29166666666666669</v>
      </c>
      <c r="F12" s="73">
        <v>0.33333333333333331</v>
      </c>
      <c r="G12" s="74">
        <f t="shared" si="1"/>
        <v>4.166666666666663E-2</v>
      </c>
      <c r="H12" s="75">
        <f t="shared" si="2"/>
        <v>44789</v>
      </c>
      <c r="I12" s="75" t="s">
        <v>81</v>
      </c>
      <c r="J12" s="76">
        <v>0.29166666666666669</v>
      </c>
      <c r="K12" s="76">
        <v>0.33333333333333331</v>
      </c>
      <c r="L12" s="74">
        <f t="shared" si="3"/>
        <v>0</v>
      </c>
      <c r="M12" s="77">
        <f t="shared" si="4"/>
        <v>44795</v>
      </c>
      <c r="N12" s="78" t="s">
        <v>82</v>
      </c>
      <c r="O12" s="79">
        <v>0.29166666666666669</v>
      </c>
      <c r="P12" s="79">
        <v>0.33333333333333331</v>
      </c>
      <c r="Q12" s="74">
        <f t="shared" si="5"/>
        <v>4.166666666666663E-2</v>
      </c>
      <c r="R12" s="80">
        <f t="shared" si="6"/>
        <v>44803</v>
      </c>
      <c r="S12" s="75" t="s">
        <v>82</v>
      </c>
      <c r="T12" s="73">
        <v>0.29166666666666669</v>
      </c>
      <c r="U12" s="73">
        <v>0.33333333333333331</v>
      </c>
      <c r="V12" s="74">
        <f t="shared" si="7"/>
        <v>4.166666666666663E-2</v>
      </c>
      <c r="W12" s="81">
        <f t="shared" si="8"/>
        <v>0.12499999999999989</v>
      </c>
    </row>
    <row r="13" spans="1:23" x14ac:dyDescent="0.25">
      <c r="A13" s="63">
        <v>7</v>
      </c>
      <c r="B13" s="61" t="str">
        <f>Cronograma!B16</f>
        <v>Direito Processual do Trabalho</v>
      </c>
      <c r="C13" s="66" t="s">
        <v>190</v>
      </c>
      <c r="D13" s="84">
        <v>44789</v>
      </c>
      <c r="E13" s="73">
        <v>0.29166666666666669</v>
      </c>
      <c r="F13" s="73">
        <v>0.33333333333333331</v>
      </c>
      <c r="G13" s="74">
        <f t="shared" si="1"/>
        <v>4.166666666666663E-2</v>
      </c>
      <c r="H13" s="75">
        <f t="shared" si="2"/>
        <v>44790</v>
      </c>
      <c r="I13" s="75" t="s">
        <v>81</v>
      </c>
      <c r="J13" s="76">
        <v>0.29166666666666669</v>
      </c>
      <c r="K13" s="76">
        <v>0.33333333333333331</v>
      </c>
      <c r="L13" s="74">
        <f t="shared" si="3"/>
        <v>0</v>
      </c>
      <c r="M13" s="77">
        <f t="shared" si="4"/>
        <v>44796</v>
      </c>
      <c r="N13" s="78" t="s">
        <v>82</v>
      </c>
      <c r="O13" s="79">
        <v>0.29166666666666669</v>
      </c>
      <c r="P13" s="79">
        <v>0.33333333333333331</v>
      </c>
      <c r="Q13" s="74">
        <f t="shared" si="5"/>
        <v>4.166666666666663E-2</v>
      </c>
      <c r="R13" s="80">
        <f t="shared" si="6"/>
        <v>44804</v>
      </c>
      <c r="S13" s="75" t="s">
        <v>82</v>
      </c>
      <c r="T13" s="73">
        <v>0.29166666666666669</v>
      </c>
      <c r="U13" s="73">
        <v>0.33333333333333331</v>
      </c>
      <c r="V13" s="74">
        <f t="shared" si="7"/>
        <v>4.166666666666663E-2</v>
      </c>
      <c r="W13" s="81">
        <f t="shared" si="8"/>
        <v>0.12499999999999989</v>
      </c>
    </row>
    <row r="14" spans="1:23" x14ac:dyDescent="0.25">
      <c r="A14" s="64">
        <v>8</v>
      </c>
      <c r="B14" s="62" t="str">
        <f>Cronograma!B17</f>
        <v>Direito Civil</v>
      </c>
      <c r="C14" s="66" t="s">
        <v>191</v>
      </c>
      <c r="D14" s="84">
        <v>44790</v>
      </c>
      <c r="E14" s="73">
        <v>0.29166666666666669</v>
      </c>
      <c r="F14" s="73">
        <v>0.33333333333333331</v>
      </c>
      <c r="G14" s="74">
        <f t="shared" si="1"/>
        <v>4.166666666666663E-2</v>
      </c>
      <c r="H14" s="75">
        <f t="shared" si="2"/>
        <v>44791</v>
      </c>
      <c r="I14" s="75" t="s">
        <v>81</v>
      </c>
      <c r="J14" s="76">
        <v>0.29166666666666669</v>
      </c>
      <c r="K14" s="76">
        <v>0.33333333333333331</v>
      </c>
      <c r="L14" s="74">
        <f t="shared" si="3"/>
        <v>0</v>
      </c>
      <c r="M14" s="77">
        <f t="shared" si="4"/>
        <v>44797</v>
      </c>
      <c r="N14" s="78" t="s">
        <v>82</v>
      </c>
      <c r="O14" s="79">
        <v>0.29166666666666669</v>
      </c>
      <c r="P14" s="79">
        <v>0.33333333333333331</v>
      </c>
      <c r="Q14" s="74">
        <f t="shared" si="5"/>
        <v>4.166666666666663E-2</v>
      </c>
      <c r="R14" s="80">
        <f t="shared" si="6"/>
        <v>44805</v>
      </c>
      <c r="S14" s="75" t="s">
        <v>82</v>
      </c>
      <c r="T14" s="73">
        <v>0.29166666666666669</v>
      </c>
      <c r="U14" s="73">
        <v>0.33333333333333331</v>
      </c>
      <c r="V14" s="74">
        <f t="shared" si="7"/>
        <v>4.166666666666663E-2</v>
      </c>
      <c r="W14" s="81">
        <f t="shared" si="8"/>
        <v>0.12499999999999989</v>
      </c>
    </row>
    <row r="15" spans="1:23" ht="30" x14ac:dyDescent="0.25">
      <c r="A15" s="64">
        <v>9</v>
      </c>
      <c r="B15" s="62" t="str">
        <f>Cronograma!B18</f>
        <v>Direito Processual Civil</v>
      </c>
      <c r="C15" s="66" t="s">
        <v>192</v>
      </c>
      <c r="D15" s="84">
        <v>44791</v>
      </c>
      <c r="E15" s="73">
        <v>0.29166666666666669</v>
      </c>
      <c r="F15" s="73">
        <v>0.33333333333333331</v>
      </c>
      <c r="G15" s="74">
        <f t="shared" si="1"/>
        <v>4.166666666666663E-2</v>
      </c>
      <c r="H15" s="75">
        <f t="shared" si="2"/>
        <v>44792</v>
      </c>
      <c r="I15" s="75" t="s">
        <v>81</v>
      </c>
      <c r="J15" s="76">
        <v>0.29166666666666669</v>
      </c>
      <c r="K15" s="76">
        <v>0.33333333333333331</v>
      </c>
      <c r="L15" s="74">
        <f t="shared" si="3"/>
        <v>0</v>
      </c>
      <c r="M15" s="77">
        <f t="shared" si="4"/>
        <v>44798</v>
      </c>
      <c r="N15" s="78" t="s">
        <v>82</v>
      </c>
      <c r="O15" s="79">
        <v>0.29166666666666669</v>
      </c>
      <c r="P15" s="79">
        <v>0.33333333333333331</v>
      </c>
      <c r="Q15" s="74">
        <f t="shared" si="5"/>
        <v>4.166666666666663E-2</v>
      </c>
      <c r="R15" s="80">
        <f t="shared" si="6"/>
        <v>44806</v>
      </c>
      <c r="S15" s="75" t="s">
        <v>82</v>
      </c>
      <c r="T15" s="73">
        <v>0.29166666666666669</v>
      </c>
      <c r="U15" s="73">
        <v>0.33333333333333331</v>
      </c>
      <c r="V15" s="74">
        <f t="shared" si="7"/>
        <v>4.166666666666663E-2</v>
      </c>
      <c r="W15" s="81">
        <f t="shared" si="8"/>
        <v>0.12499999999999989</v>
      </c>
    </row>
    <row r="16" spans="1:23" x14ac:dyDescent="0.25">
      <c r="A16" s="64">
        <v>10</v>
      </c>
      <c r="B16" s="62" t="str">
        <f>Cronograma!B19</f>
        <v>Atos Normativos</v>
      </c>
      <c r="C16" s="66" t="s">
        <v>193</v>
      </c>
      <c r="D16" s="84">
        <v>44792</v>
      </c>
      <c r="E16" s="73">
        <v>0.29166666666666669</v>
      </c>
      <c r="F16" s="73">
        <v>0.33333333333333331</v>
      </c>
      <c r="G16" s="74">
        <f t="shared" si="1"/>
        <v>4.166666666666663E-2</v>
      </c>
      <c r="H16" s="75">
        <f t="shared" si="2"/>
        <v>44793</v>
      </c>
      <c r="I16" s="75" t="s">
        <v>81</v>
      </c>
      <c r="J16" s="76">
        <v>0.29166666666666669</v>
      </c>
      <c r="K16" s="76">
        <v>0.33333333333333331</v>
      </c>
      <c r="L16" s="74">
        <f t="shared" si="3"/>
        <v>0</v>
      </c>
      <c r="M16" s="77">
        <f t="shared" si="4"/>
        <v>44799</v>
      </c>
      <c r="N16" s="78" t="s">
        <v>82</v>
      </c>
      <c r="O16" s="79">
        <v>0.29166666666666669</v>
      </c>
      <c r="P16" s="79">
        <v>0.33333333333333331</v>
      </c>
      <c r="Q16" s="74">
        <f t="shared" si="5"/>
        <v>4.166666666666663E-2</v>
      </c>
      <c r="R16" s="80">
        <f t="shared" si="6"/>
        <v>44807</v>
      </c>
      <c r="S16" s="75" t="s">
        <v>82</v>
      </c>
      <c r="T16" s="73">
        <v>0.29166666666666669</v>
      </c>
      <c r="U16" s="73">
        <v>0.33333333333333331</v>
      </c>
      <c r="V16" s="74">
        <f t="shared" si="7"/>
        <v>4.166666666666663E-2</v>
      </c>
      <c r="W16" s="81">
        <f t="shared" si="8"/>
        <v>0.12499999999999989</v>
      </c>
    </row>
    <row r="17" spans="1:23" x14ac:dyDescent="0.25">
      <c r="A17" s="2"/>
      <c r="B17" s="2"/>
      <c r="C17" s="66" t="s">
        <v>194</v>
      </c>
      <c r="D17" s="84">
        <v>44793</v>
      </c>
      <c r="E17" s="73">
        <v>0.29166666666666669</v>
      </c>
      <c r="F17" s="73">
        <v>0.33333333333333331</v>
      </c>
      <c r="G17" s="74">
        <f t="shared" si="1"/>
        <v>4.166666666666663E-2</v>
      </c>
      <c r="H17" s="75">
        <f t="shared" si="2"/>
        <v>44794</v>
      </c>
      <c r="I17" s="75" t="s">
        <v>81</v>
      </c>
      <c r="J17" s="76">
        <v>0.29166666666666669</v>
      </c>
      <c r="K17" s="76">
        <v>0.33333333333333331</v>
      </c>
      <c r="L17" s="74">
        <f t="shared" si="3"/>
        <v>0</v>
      </c>
      <c r="M17" s="77">
        <f t="shared" si="4"/>
        <v>44800</v>
      </c>
      <c r="N17" s="78" t="s">
        <v>82</v>
      </c>
      <c r="O17" s="79">
        <v>0.29166666666666669</v>
      </c>
      <c r="P17" s="79">
        <v>0.33333333333333331</v>
      </c>
      <c r="Q17" s="74">
        <f t="shared" si="5"/>
        <v>4.166666666666663E-2</v>
      </c>
      <c r="R17" s="80">
        <f t="shared" si="6"/>
        <v>44808</v>
      </c>
      <c r="S17" s="75" t="s">
        <v>82</v>
      </c>
      <c r="T17" s="73">
        <v>0.29166666666666669</v>
      </c>
      <c r="U17" s="73">
        <v>0.33333333333333331</v>
      </c>
      <c r="V17" s="74">
        <f t="shared" si="7"/>
        <v>4.166666666666663E-2</v>
      </c>
      <c r="W17" s="81">
        <f t="shared" si="8"/>
        <v>0.12499999999999989</v>
      </c>
    </row>
    <row r="18" spans="1:23" ht="30" x14ac:dyDescent="0.25">
      <c r="A18" s="2"/>
      <c r="B18" s="2"/>
      <c r="C18" s="66" t="s">
        <v>195</v>
      </c>
      <c r="D18" s="84">
        <v>44794</v>
      </c>
      <c r="E18" s="73">
        <v>0.29166666666666669</v>
      </c>
      <c r="F18" s="73">
        <v>0.33333333333333331</v>
      </c>
      <c r="G18" s="74">
        <f t="shared" si="1"/>
        <v>4.166666666666663E-2</v>
      </c>
      <c r="H18" s="75">
        <f t="shared" si="2"/>
        <v>44795</v>
      </c>
      <c r="I18" s="75" t="s">
        <v>81</v>
      </c>
      <c r="J18" s="76">
        <v>0.29166666666666669</v>
      </c>
      <c r="K18" s="76">
        <v>0.33333333333333331</v>
      </c>
      <c r="L18" s="74">
        <f t="shared" si="3"/>
        <v>0</v>
      </c>
      <c r="M18" s="77">
        <f t="shared" si="4"/>
        <v>44801</v>
      </c>
      <c r="N18" s="78" t="s">
        <v>82</v>
      </c>
      <c r="O18" s="79">
        <v>0.29166666666666669</v>
      </c>
      <c r="P18" s="79">
        <v>0.33333333333333331</v>
      </c>
      <c r="Q18" s="74">
        <f t="shared" si="5"/>
        <v>4.166666666666663E-2</v>
      </c>
      <c r="R18" s="80">
        <f t="shared" si="6"/>
        <v>44809</v>
      </c>
      <c r="S18" s="75" t="s">
        <v>82</v>
      </c>
      <c r="T18" s="73">
        <v>0.29166666666666669</v>
      </c>
      <c r="U18" s="73">
        <v>0.33333333333333331</v>
      </c>
      <c r="V18" s="74">
        <f t="shared" si="7"/>
        <v>4.166666666666663E-2</v>
      </c>
      <c r="W18" s="81">
        <f t="shared" si="8"/>
        <v>0.12499999999999989</v>
      </c>
    </row>
    <row r="19" spans="1:23" x14ac:dyDescent="0.25">
      <c r="A19" s="2"/>
      <c r="B19" s="2"/>
      <c r="C19" s="66" t="s">
        <v>196</v>
      </c>
      <c r="D19" s="84">
        <v>44795</v>
      </c>
      <c r="E19" s="73">
        <v>0.29166666666666669</v>
      </c>
      <c r="F19" s="73">
        <v>0.33333333333333331</v>
      </c>
      <c r="G19" s="74">
        <f t="shared" si="1"/>
        <v>4.166666666666663E-2</v>
      </c>
      <c r="H19" s="75">
        <f t="shared" si="2"/>
        <v>44796</v>
      </c>
      <c r="I19" s="75" t="s">
        <v>81</v>
      </c>
      <c r="J19" s="76">
        <v>0.29166666666666669</v>
      </c>
      <c r="K19" s="76">
        <v>0.33333333333333331</v>
      </c>
      <c r="L19" s="74">
        <f t="shared" si="3"/>
        <v>0</v>
      </c>
      <c r="M19" s="77">
        <f t="shared" si="4"/>
        <v>44802</v>
      </c>
      <c r="N19" s="78" t="s">
        <v>82</v>
      </c>
      <c r="O19" s="79">
        <v>0.29166666666666669</v>
      </c>
      <c r="P19" s="79">
        <v>0.33333333333333331</v>
      </c>
      <c r="Q19" s="74">
        <f t="shared" si="5"/>
        <v>4.166666666666663E-2</v>
      </c>
      <c r="R19" s="80">
        <f t="shared" si="6"/>
        <v>44810</v>
      </c>
      <c r="S19" s="75" t="s">
        <v>82</v>
      </c>
      <c r="T19" s="73">
        <v>0.29166666666666669</v>
      </c>
      <c r="U19" s="73">
        <v>0.33333333333333331</v>
      </c>
      <c r="V19" s="74">
        <f t="shared" si="7"/>
        <v>4.166666666666663E-2</v>
      </c>
      <c r="W19" s="81">
        <f t="shared" si="8"/>
        <v>0.12499999999999989</v>
      </c>
    </row>
    <row r="20" spans="1:23" ht="30" x14ac:dyDescent="0.25">
      <c r="A20" s="2"/>
      <c r="B20" s="2"/>
      <c r="C20" s="66" t="s">
        <v>197</v>
      </c>
      <c r="D20" s="84">
        <v>44796</v>
      </c>
      <c r="E20" s="73">
        <v>0.29166666666666669</v>
      </c>
      <c r="F20" s="73">
        <v>0.33333333333333331</v>
      </c>
      <c r="G20" s="74">
        <f t="shared" si="1"/>
        <v>4.166666666666663E-2</v>
      </c>
      <c r="H20" s="75">
        <f t="shared" si="2"/>
        <v>44797</v>
      </c>
      <c r="I20" s="75" t="s">
        <v>81</v>
      </c>
      <c r="J20" s="76">
        <v>0.29166666666666669</v>
      </c>
      <c r="K20" s="76">
        <v>0.33333333333333331</v>
      </c>
      <c r="L20" s="74">
        <f t="shared" si="3"/>
        <v>0</v>
      </c>
      <c r="M20" s="77">
        <f t="shared" si="4"/>
        <v>44803</v>
      </c>
      <c r="N20" s="78" t="s">
        <v>82</v>
      </c>
      <c r="O20" s="79">
        <v>0.29166666666666669</v>
      </c>
      <c r="P20" s="79">
        <v>0.33333333333333331</v>
      </c>
      <c r="Q20" s="74">
        <f t="shared" si="5"/>
        <v>4.166666666666663E-2</v>
      </c>
      <c r="R20" s="80">
        <f t="shared" si="6"/>
        <v>44811</v>
      </c>
      <c r="S20" s="75" t="s">
        <v>82</v>
      </c>
      <c r="T20" s="73">
        <v>0.29166666666666669</v>
      </c>
      <c r="U20" s="73">
        <v>0.33333333333333331</v>
      </c>
      <c r="V20" s="74">
        <f t="shared" si="7"/>
        <v>4.166666666666663E-2</v>
      </c>
      <c r="W20" s="81">
        <f t="shared" si="8"/>
        <v>0.12499999999999989</v>
      </c>
    </row>
    <row r="21" spans="1:23" x14ac:dyDescent="0.25">
      <c r="A21" s="2"/>
      <c r="B21" s="2"/>
      <c r="C21" s="66" t="s">
        <v>198</v>
      </c>
      <c r="D21" s="84">
        <v>44797</v>
      </c>
      <c r="E21" s="73">
        <v>0.29166666666666669</v>
      </c>
      <c r="F21" s="73">
        <v>0.33333333333333331</v>
      </c>
      <c r="G21" s="74">
        <f t="shared" si="1"/>
        <v>4.166666666666663E-2</v>
      </c>
      <c r="H21" s="75">
        <f t="shared" si="2"/>
        <v>44798</v>
      </c>
      <c r="I21" s="75" t="s">
        <v>81</v>
      </c>
      <c r="J21" s="76">
        <v>0.29166666666666669</v>
      </c>
      <c r="K21" s="76">
        <v>0.33333333333333331</v>
      </c>
      <c r="L21" s="74">
        <f t="shared" si="3"/>
        <v>0</v>
      </c>
      <c r="M21" s="77">
        <f t="shared" si="4"/>
        <v>44804</v>
      </c>
      <c r="N21" s="78" t="s">
        <v>82</v>
      </c>
      <c r="O21" s="79">
        <v>0.29166666666666669</v>
      </c>
      <c r="P21" s="79">
        <v>0.33333333333333331</v>
      </c>
      <c r="Q21" s="74">
        <f t="shared" si="5"/>
        <v>4.166666666666663E-2</v>
      </c>
      <c r="R21" s="80">
        <f t="shared" si="6"/>
        <v>44812</v>
      </c>
      <c r="S21" s="75" t="s">
        <v>82</v>
      </c>
      <c r="T21" s="73">
        <v>0.29166666666666669</v>
      </c>
      <c r="U21" s="73">
        <v>0.33333333333333331</v>
      </c>
      <c r="V21" s="74">
        <f t="shared" si="7"/>
        <v>4.166666666666663E-2</v>
      </c>
      <c r="W21" s="81">
        <f t="shared" si="8"/>
        <v>0.12499999999999989</v>
      </c>
    </row>
    <row r="22" spans="1:23" ht="30" x14ac:dyDescent="0.25">
      <c r="A22" s="2"/>
      <c r="B22" s="2"/>
      <c r="C22" s="66" t="s">
        <v>199</v>
      </c>
      <c r="D22" s="84">
        <v>44798</v>
      </c>
      <c r="E22" s="73">
        <v>0.29166666666666669</v>
      </c>
      <c r="F22" s="73">
        <v>0.33333333333333331</v>
      </c>
      <c r="G22" s="74">
        <f t="shared" si="1"/>
        <v>4.166666666666663E-2</v>
      </c>
      <c r="H22" s="75">
        <f t="shared" si="2"/>
        <v>44799</v>
      </c>
      <c r="I22" s="75" t="s">
        <v>81</v>
      </c>
      <c r="J22" s="76">
        <v>0.29166666666666669</v>
      </c>
      <c r="K22" s="76">
        <v>0.33333333333333331</v>
      </c>
      <c r="L22" s="74">
        <f t="shared" si="3"/>
        <v>0</v>
      </c>
      <c r="M22" s="77">
        <f t="shared" si="4"/>
        <v>44805</v>
      </c>
      <c r="N22" s="78" t="s">
        <v>82</v>
      </c>
      <c r="O22" s="79">
        <v>0.29166666666666669</v>
      </c>
      <c r="P22" s="79">
        <v>0.33333333333333331</v>
      </c>
      <c r="Q22" s="74">
        <f t="shared" si="5"/>
        <v>4.166666666666663E-2</v>
      </c>
      <c r="R22" s="80">
        <f t="shared" si="6"/>
        <v>44813</v>
      </c>
      <c r="S22" s="75" t="s">
        <v>82</v>
      </c>
      <c r="T22" s="73">
        <v>0.29166666666666669</v>
      </c>
      <c r="U22" s="73">
        <v>0.33333333333333331</v>
      </c>
      <c r="V22" s="74">
        <f t="shared" si="7"/>
        <v>4.166666666666663E-2</v>
      </c>
      <c r="W22" s="81">
        <f t="shared" si="8"/>
        <v>0.12499999999999989</v>
      </c>
    </row>
    <row r="23" spans="1:23" ht="30" x14ac:dyDescent="0.25">
      <c r="A23" s="2"/>
      <c r="B23" s="2"/>
      <c r="C23" s="66" t="s">
        <v>200</v>
      </c>
      <c r="D23" s="84">
        <v>44799</v>
      </c>
      <c r="E23" s="73">
        <v>0.29166666666666669</v>
      </c>
      <c r="F23" s="73">
        <v>0.33333333333333331</v>
      </c>
      <c r="G23" s="74">
        <f t="shared" si="1"/>
        <v>4.166666666666663E-2</v>
      </c>
      <c r="H23" s="75">
        <f t="shared" si="2"/>
        <v>44800</v>
      </c>
      <c r="I23" s="75" t="s">
        <v>81</v>
      </c>
      <c r="J23" s="76">
        <v>0.29166666666666669</v>
      </c>
      <c r="K23" s="76">
        <v>0.33333333333333331</v>
      </c>
      <c r="L23" s="74">
        <f t="shared" si="3"/>
        <v>0</v>
      </c>
      <c r="M23" s="77">
        <f t="shared" si="4"/>
        <v>44806</v>
      </c>
      <c r="N23" s="78" t="s">
        <v>82</v>
      </c>
      <c r="O23" s="79">
        <v>0.29166666666666669</v>
      </c>
      <c r="P23" s="79">
        <v>0.33333333333333331</v>
      </c>
      <c r="Q23" s="74">
        <f t="shared" si="5"/>
        <v>4.166666666666663E-2</v>
      </c>
      <c r="R23" s="80">
        <f t="shared" si="6"/>
        <v>44814</v>
      </c>
      <c r="S23" s="75" t="s">
        <v>82</v>
      </c>
      <c r="T23" s="73">
        <v>0.29166666666666669</v>
      </c>
      <c r="U23" s="73">
        <v>0.33333333333333331</v>
      </c>
      <c r="V23" s="74">
        <f t="shared" si="7"/>
        <v>4.166666666666663E-2</v>
      </c>
      <c r="W23" s="81">
        <f t="shared" si="8"/>
        <v>0.12499999999999989</v>
      </c>
    </row>
    <row r="24" spans="1:23" ht="30" x14ac:dyDescent="0.25">
      <c r="A24" s="2"/>
      <c r="B24" s="2"/>
      <c r="C24" s="66" t="s">
        <v>201</v>
      </c>
      <c r="D24" s="84">
        <v>44800</v>
      </c>
      <c r="E24" s="73">
        <v>0.29166666666666669</v>
      </c>
      <c r="F24" s="73">
        <v>0.33333333333333331</v>
      </c>
      <c r="G24" s="74">
        <f t="shared" si="1"/>
        <v>4.166666666666663E-2</v>
      </c>
      <c r="H24" s="75">
        <f t="shared" si="2"/>
        <v>44801</v>
      </c>
      <c r="I24" s="75" t="s">
        <v>81</v>
      </c>
      <c r="J24" s="76">
        <v>0.29166666666666669</v>
      </c>
      <c r="K24" s="76">
        <v>0.33333333333333331</v>
      </c>
      <c r="L24" s="74">
        <f t="shared" si="3"/>
        <v>0</v>
      </c>
      <c r="M24" s="77">
        <f t="shared" si="4"/>
        <v>44807</v>
      </c>
      <c r="N24" s="78" t="s">
        <v>82</v>
      </c>
      <c r="O24" s="79">
        <v>0.29166666666666669</v>
      </c>
      <c r="P24" s="79">
        <v>0.33333333333333331</v>
      </c>
      <c r="Q24" s="74">
        <f t="shared" si="5"/>
        <v>4.166666666666663E-2</v>
      </c>
      <c r="R24" s="80">
        <f t="shared" si="6"/>
        <v>44815</v>
      </c>
      <c r="S24" s="75" t="s">
        <v>82</v>
      </c>
      <c r="T24" s="73">
        <v>0.29166666666666669</v>
      </c>
      <c r="U24" s="73">
        <v>0.33333333333333331</v>
      </c>
      <c r="V24" s="74">
        <f t="shared" si="7"/>
        <v>4.166666666666663E-2</v>
      </c>
      <c r="W24" s="81">
        <f t="shared" si="8"/>
        <v>0.12499999999999989</v>
      </c>
    </row>
    <row r="25" spans="1:23" ht="45" x14ac:dyDescent="0.25">
      <c r="A25" s="2"/>
      <c r="B25" s="2"/>
      <c r="C25" s="66" t="s">
        <v>202</v>
      </c>
      <c r="D25" s="84">
        <v>44801</v>
      </c>
      <c r="E25" s="73">
        <v>0.29166666666666669</v>
      </c>
      <c r="F25" s="73">
        <v>0.33333333333333331</v>
      </c>
      <c r="G25" s="74">
        <f t="shared" si="1"/>
        <v>4.166666666666663E-2</v>
      </c>
      <c r="H25" s="75">
        <f t="shared" si="2"/>
        <v>44802</v>
      </c>
      <c r="I25" s="75" t="s">
        <v>81</v>
      </c>
      <c r="J25" s="76">
        <v>0.29166666666666669</v>
      </c>
      <c r="K25" s="76">
        <v>0.33333333333333331</v>
      </c>
      <c r="L25" s="74">
        <f t="shared" si="3"/>
        <v>0</v>
      </c>
      <c r="M25" s="77">
        <f t="shared" si="4"/>
        <v>44808</v>
      </c>
      <c r="N25" s="78" t="s">
        <v>82</v>
      </c>
      <c r="O25" s="79">
        <v>0.29166666666666669</v>
      </c>
      <c r="P25" s="79">
        <v>0.33333333333333331</v>
      </c>
      <c r="Q25" s="74">
        <f t="shared" si="5"/>
        <v>4.166666666666663E-2</v>
      </c>
      <c r="R25" s="80">
        <f t="shared" si="6"/>
        <v>44816</v>
      </c>
      <c r="S25" s="75" t="s">
        <v>82</v>
      </c>
      <c r="T25" s="73">
        <v>0.29166666666666669</v>
      </c>
      <c r="U25" s="73">
        <v>0.33333333333333331</v>
      </c>
      <c r="V25" s="74">
        <f t="shared" si="7"/>
        <v>4.166666666666663E-2</v>
      </c>
      <c r="W25" s="81">
        <f t="shared" si="8"/>
        <v>0.12499999999999989</v>
      </c>
    </row>
    <row r="26" spans="1:23" x14ac:dyDescent="0.25">
      <c r="A26" s="2"/>
      <c r="B26" s="2"/>
      <c r="C26" s="66" t="s">
        <v>203</v>
      </c>
      <c r="D26" s="84">
        <v>44802</v>
      </c>
      <c r="E26" s="73">
        <v>0.29166666666666669</v>
      </c>
      <c r="F26" s="73">
        <v>0.33333333333333331</v>
      </c>
      <c r="G26" s="74">
        <f t="shared" si="1"/>
        <v>4.166666666666663E-2</v>
      </c>
      <c r="H26" s="75">
        <f t="shared" si="2"/>
        <v>44803</v>
      </c>
      <c r="I26" s="75" t="s">
        <v>81</v>
      </c>
      <c r="J26" s="76">
        <v>0.29166666666666669</v>
      </c>
      <c r="K26" s="76">
        <v>0.33333333333333331</v>
      </c>
      <c r="L26" s="74">
        <f t="shared" si="3"/>
        <v>0</v>
      </c>
      <c r="M26" s="77">
        <f t="shared" si="4"/>
        <v>44809</v>
      </c>
      <c r="N26" s="78" t="s">
        <v>82</v>
      </c>
      <c r="O26" s="79">
        <v>0.29166666666666669</v>
      </c>
      <c r="P26" s="79">
        <v>0.33333333333333331</v>
      </c>
      <c r="Q26" s="74">
        <f t="shared" si="5"/>
        <v>4.166666666666663E-2</v>
      </c>
      <c r="R26" s="80">
        <f t="shared" si="6"/>
        <v>44817</v>
      </c>
      <c r="S26" s="75" t="s">
        <v>82</v>
      </c>
      <c r="T26" s="73">
        <v>0.29166666666666669</v>
      </c>
      <c r="U26" s="73">
        <v>0.33333333333333331</v>
      </c>
      <c r="V26" s="74">
        <f t="shared" si="7"/>
        <v>4.166666666666663E-2</v>
      </c>
      <c r="W26" s="81">
        <f t="shared" si="8"/>
        <v>0.12499999999999989</v>
      </c>
    </row>
    <row r="27" spans="1:23" x14ac:dyDescent="0.25">
      <c r="A27" s="2"/>
      <c r="B27" s="2"/>
      <c r="C27" s="66" t="s">
        <v>204</v>
      </c>
      <c r="D27" s="84">
        <v>44803</v>
      </c>
      <c r="E27" s="73">
        <v>0.29166666666666669</v>
      </c>
      <c r="F27" s="73">
        <v>0.33333333333333331</v>
      </c>
      <c r="G27" s="74">
        <f t="shared" si="1"/>
        <v>4.166666666666663E-2</v>
      </c>
      <c r="H27" s="75">
        <f t="shared" si="2"/>
        <v>44804</v>
      </c>
      <c r="I27" s="75" t="s">
        <v>81</v>
      </c>
      <c r="J27" s="76">
        <v>0.29166666666666669</v>
      </c>
      <c r="K27" s="76">
        <v>0.33333333333333331</v>
      </c>
      <c r="L27" s="74">
        <f t="shared" si="3"/>
        <v>0</v>
      </c>
      <c r="M27" s="77">
        <f t="shared" si="4"/>
        <v>44810</v>
      </c>
      <c r="N27" s="78" t="s">
        <v>82</v>
      </c>
      <c r="O27" s="79">
        <v>0.29166666666666669</v>
      </c>
      <c r="P27" s="79">
        <v>0.33333333333333331</v>
      </c>
      <c r="Q27" s="74">
        <f t="shared" si="5"/>
        <v>4.166666666666663E-2</v>
      </c>
      <c r="R27" s="80">
        <f t="shared" si="6"/>
        <v>44818</v>
      </c>
      <c r="S27" s="75" t="s">
        <v>82</v>
      </c>
      <c r="T27" s="73">
        <v>0.29166666666666669</v>
      </c>
      <c r="U27" s="73">
        <v>0.33333333333333331</v>
      </c>
      <c r="V27" s="74">
        <f t="shared" si="7"/>
        <v>4.166666666666663E-2</v>
      </c>
      <c r="W27" s="81">
        <f t="shared" si="8"/>
        <v>0.12499999999999989</v>
      </c>
    </row>
    <row r="28" spans="1:23" x14ac:dyDescent="0.25">
      <c r="A28" s="2"/>
      <c r="B28" s="2"/>
      <c r="C28" s="66" t="s">
        <v>205</v>
      </c>
      <c r="D28" s="84">
        <v>44804</v>
      </c>
      <c r="E28" s="73">
        <v>0.29166666666666669</v>
      </c>
      <c r="F28" s="73">
        <v>0.33333333333333331</v>
      </c>
      <c r="G28" s="74">
        <f t="shared" si="1"/>
        <v>4.166666666666663E-2</v>
      </c>
      <c r="H28" s="75">
        <f t="shared" si="2"/>
        <v>44805</v>
      </c>
      <c r="I28" s="75" t="s">
        <v>81</v>
      </c>
      <c r="J28" s="76">
        <v>0.29166666666666669</v>
      </c>
      <c r="K28" s="76">
        <v>0.33333333333333331</v>
      </c>
      <c r="L28" s="74">
        <f t="shared" si="3"/>
        <v>0</v>
      </c>
      <c r="M28" s="77">
        <f t="shared" si="4"/>
        <v>44811</v>
      </c>
      <c r="N28" s="78" t="s">
        <v>82</v>
      </c>
      <c r="O28" s="79">
        <v>0.29166666666666669</v>
      </c>
      <c r="P28" s="79">
        <v>0.33333333333333331</v>
      </c>
      <c r="Q28" s="74">
        <f t="shared" si="5"/>
        <v>4.166666666666663E-2</v>
      </c>
      <c r="R28" s="80">
        <f t="shared" si="6"/>
        <v>44819</v>
      </c>
      <c r="S28" s="75" t="s">
        <v>82</v>
      </c>
      <c r="T28" s="73">
        <v>0.29166666666666669</v>
      </c>
      <c r="U28" s="73">
        <v>0.33333333333333331</v>
      </c>
      <c r="V28" s="74">
        <f t="shared" si="7"/>
        <v>4.166666666666663E-2</v>
      </c>
      <c r="W28" s="81">
        <f t="shared" si="8"/>
        <v>0.12499999999999989</v>
      </c>
    </row>
    <row r="29" spans="1:23" ht="15.75" thickBot="1" x14ac:dyDescent="0.3">
      <c r="C29" s="85"/>
    </row>
    <row r="30" spans="1:23" ht="15.75" thickBot="1" x14ac:dyDescent="0.3">
      <c r="C30" s="110" t="s">
        <v>83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</row>
    <row r="31" spans="1:23" x14ac:dyDescent="0.25"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</row>
    <row r="32" spans="1:23" x14ac:dyDescent="0.25"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</row>
    <row r="33" spans="3:17" x14ac:dyDescent="0.25"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</row>
    <row r="34" spans="3:17" x14ac:dyDescent="0.25">
      <c r="C34" s="104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</row>
    <row r="35" spans="3:17" ht="15.75" thickBot="1" x14ac:dyDescent="0.3"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</sheetData>
  <mergeCells count="2">
    <mergeCell ref="C30:Q30"/>
    <mergeCell ref="C31:Q35"/>
  </mergeCells>
  <dataValidations count="1">
    <dataValidation type="list" allowBlank="1" showInputMessage="1" showErrorMessage="1" sqref="S7:S28 I7:I28 N7:N28" xr:uid="{00000000-0002-0000-0A00-000000000000}">
      <formula1>"Sim, Não"</formula1>
    </dataValidation>
  </dataValidations>
  <hyperlinks>
    <hyperlink ref="A15:B15" location="'D. Processual Civil'!A1" display="'D. Processual Civil'!A1" xr:uid="{49B8812E-6032-4CD0-ACFD-3C8DFCA1CE60}"/>
    <hyperlink ref="A14:B14" location="'Direito Civil'!A1" display="'Direito Civil'!A1" xr:uid="{074ACBA3-2DED-47E8-B69C-AF2EB9BC1DDE}"/>
    <hyperlink ref="A13:B13" location="'D. Processual do Trabalho'!A1" display="'D. Processual do Trabalho'!A1" xr:uid="{EEC8ABB9-F13D-49B3-8108-DDECE0FFAEDE}"/>
    <hyperlink ref="A12:B12" location="'Direito do Trabalho'!A1" display="'Direito do Trabalho'!A1" xr:uid="{0E8B91FC-BAC9-4A16-90E0-F05263D24040}"/>
    <hyperlink ref="A11:B11" location="'Direito Administrativo'!A1" display="'Direito Administrativo'!A1" xr:uid="{CF537BC3-3BF2-4B99-AB9E-B4E31A45782C}"/>
    <hyperlink ref="A10:B10" location="'Direito Constitucional'!A1" display="'Direito Constitucional'!A1" xr:uid="{C6F23E43-DDB5-4063-8FBC-1BFC51C5DBBA}"/>
    <hyperlink ref="A9:B9" location="Legislação!A1" display="Legislação!A1" xr:uid="{1CA16332-CF73-406C-B937-77A568E04322}"/>
    <hyperlink ref="A16:B16" location="'Atos Normativos'!A1" display="'Atos Normativos'!A1" xr:uid="{44531713-5113-4B12-BC85-499C43681111}"/>
    <hyperlink ref="A7:B7" location="'Língua Portuguesa'!A1" display="'Língua Portuguesa'!A1" xr:uid="{1138EDAD-497F-4D9F-B087-5F3237C7639B}"/>
    <hyperlink ref="A8:B8" location="'Noções de Informática'!A1" display="'Noções de Informática'!A1" xr:uid="{F220A135-B469-4A5D-A6F8-8B58105F0041}"/>
    <hyperlink ref="B14" location="'D8'!B14" display="'D8'!B14" xr:uid="{D68B1710-2500-4BDC-B708-38F8044E9033}"/>
    <hyperlink ref="A14" location="'D8'!B14" display="'D8'!B14" xr:uid="{0216B191-33E2-4CD2-BADE-9D178FEA7678}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6"/>
  <sheetViews>
    <sheetView showGridLines="0" workbookViewId="0">
      <selection activeCell="C30" sqref="C30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38" t="s">
        <v>75</v>
      </c>
      <c r="D6" s="39" t="s">
        <v>76</v>
      </c>
      <c r="E6" s="40" t="s">
        <v>77</v>
      </c>
      <c r="F6" s="40" t="s">
        <v>78</v>
      </c>
      <c r="G6" s="41">
        <f>SUM(G7:G19)</f>
        <v>0.54166666666666619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SUM(L7:L19)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SUM(Q7:Q19)</f>
        <v>0.54166666666666619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SUM(V7:V19)</f>
        <v>0.54166666666666619</v>
      </c>
      <c r="W6" s="45">
        <f>SUM(W7:W19)</f>
        <v>1.6249999999999991</v>
      </c>
    </row>
    <row r="7" spans="1:23" x14ac:dyDescent="0.25">
      <c r="A7" s="64">
        <v>1</v>
      </c>
      <c r="B7" s="62" t="str">
        <f>Cronograma!B10</f>
        <v>Língua Portuguesa</v>
      </c>
      <c r="C7" s="65" t="s">
        <v>206</v>
      </c>
      <c r="D7" s="84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x14ac:dyDescent="0.25">
      <c r="A8" s="64">
        <v>2</v>
      </c>
      <c r="B8" s="62" t="str">
        <f>Cronograma!B11</f>
        <v xml:space="preserve">Noções de Informática </v>
      </c>
      <c r="C8" s="66" t="s">
        <v>207</v>
      </c>
      <c r="D8" s="84">
        <v>44784</v>
      </c>
      <c r="E8" s="73">
        <v>0.29166666666666669</v>
      </c>
      <c r="F8" s="73">
        <v>0.33333333333333331</v>
      </c>
      <c r="G8" s="74">
        <f t="shared" ref="G8:G19" si="1">F8-E8</f>
        <v>4.166666666666663E-2</v>
      </c>
      <c r="H8" s="75">
        <f t="shared" ref="H8:H19" si="2">IF(D8="","",D8+DAY(1))</f>
        <v>44785</v>
      </c>
      <c r="I8" s="75" t="s">
        <v>81</v>
      </c>
      <c r="J8" s="76">
        <v>0.29166666666666669</v>
      </c>
      <c r="K8" s="76">
        <v>0.33333333333333331</v>
      </c>
      <c r="L8" s="74">
        <f t="shared" ref="L8:L19" si="3">IF(I8="sim",K8-J8,0)</f>
        <v>0</v>
      </c>
      <c r="M8" s="77">
        <f t="shared" ref="M8:M19" si="4">IF(D8="","",D8+DAY(7))</f>
        <v>44791</v>
      </c>
      <c r="N8" s="78" t="s">
        <v>82</v>
      </c>
      <c r="O8" s="79">
        <v>0.29166666666666669</v>
      </c>
      <c r="P8" s="79">
        <v>0.33333333333333331</v>
      </c>
      <c r="Q8" s="74">
        <f t="shared" ref="Q8:Q19" si="5">IF(N8="sim",P8-O8,0)</f>
        <v>4.166666666666663E-2</v>
      </c>
      <c r="R8" s="80">
        <f t="shared" ref="R8:R19" si="6">IF(D8="","",D8+DAY(15))</f>
        <v>44799</v>
      </c>
      <c r="S8" s="75" t="s">
        <v>82</v>
      </c>
      <c r="T8" s="73">
        <v>0.29166666666666669</v>
      </c>
      <c r="U8" s="73">
        <v>0.33333333333333331</v>
      </c>
      <c r="V8" s="74">
        <f t="shared" ref="V8:V19" si="7">IF(S8="sim",U8-T8,0)</f>
        <v>4.166666666666663E-2</v>
      </c>
      <c r="W8" s="81">
        <f t="shared" ref="W8:W19" si="8">G8+L8+Q8+V8</f>
        <v>0.12499999999999989</v>
      </c>
    </row>
    <row r="9" spans="1:23" x14ac:dyDescent="0.25">
      <c r="A9" s="64">
        <v>3</v>
      </c>
      <c r="B9" s="62" t="str">
        <f>Cronograma!B12</f>
        <v>Legislação</v>
      </c>
      <c r="C9" s="66" t="s">
        <v>208</v>
      </c>
      <c r="D9" s="84">
        <v>44785</v>
      </c>
      <c r="E9" s="73">
        <v>0.29166666666666669</v>
      </c>
      <c r="F9" s="73">
        <v>0.33333333333333331</v>
      </c>
      <c r="G9" s="74">
        <f t="shared" si="1"/>
        <v>4.166666666666663E-2</v>
      </c>
      <c r="H9" s="75">
        <f t="shared" si="2"/>
        <v>44786</v>
      </c>
      <c r="I9" s="75" t="s">
        <v>81</v>
      </c>
      <c r="J9" s="76">
        <v>0.29166666666666669</v>
      </c>
      <c r="K9" s="76">
        <v>0.33333333333333331</v>
      </c>
      <c r="L9" s="74">
        <f t="shared" si="3"/>
        <v>0</v>
      </c>
      <c r="M9" s="77">
        <f t="shared" si="4"/>
        <v>44792</v>
      </c>
      <c r="N9" s="78" t="s">
        <v>82</v>
      </c>
      <c r="O9" s="79">
        <v>0.29166666666666669</v>
      </c>
      <c r="P9" s="79">
        <v>0.33333333333333331</v>
      </c>
      <c r="Q9" s="74">
        <f t="shared" si="5"/>
        <v>4.166666666666663E-2</v>
      </c>
      <c r="R9" s="80">
        <f t="shared" si="6"/>
        <v>44800</v>
      </c>
      <c r="S9" s="75" t="s">
        <v>82</v>
      </c>
      <c r="T9" s="73">
        <v>0.29166666666666669</v>
      </c>
      <c r="U9" s="73">
        <v>0.33333333333333331</v>
      </c>
      <c r="V9" s="74">
        <f t="shared" si="7"/>
        <v>4.166666666666663E-2</v>
      </c>
      <c r="W9" s="81">
        <f t="shared" si="8"/>
        <v>0.12499999999999989</v>
      </c>
    </row>
    <row r="10" spans="1:23" x14ac:dyDescent="0.25">
      <c r="A10" s="64">
        <v>4</v>
      </c>
      <c r="B10" s="62" t="str">
        <f>Cronograma!B13</f>
        <v>Direito Constitucional</v>
      </c>
      <c r="C10" s="66" t="s">
        <v>209</v>
      </c>
      <c r="D10" s="84">
        <v>44786</v>
      </c>
      <c r="E10" s="73">
        <v>0.29166666666666669</v>
      </c>
      <c r="F10" s="73">
        <v>0.33333333333333331</v>
      </c>
      <c r="G10" s="74">
        <f t="shared" si="1"/>
        <v>4.166666666666663E-2</v>
      </c>
      <c r="H10" s="75">
        <f t="shared" si="2"/>
        <v>44787</v>
      </c>
      <c r="I10" s="75" t="s">
        <v>81</v>
      </c>
      <c r="J10" s="76">
        <v>0.29166666666666669</v>
      </c>
      <c r="K10" s="76">
        <v>0.33333333333333331</v>
      </c>
      <c r="L10" s="74">
        <f t="shared" si="3"/>
        <v>0</v>
      </c>
      <c r="M10" s="77">
        <f t="shared" si="4"/>
        <v>44793</v>
      </c>
      <c r="N10" s="78" t="s">
        <v>82</v>
      </c>
      <c r="O10" s="79">
        <v>0.29166666666666669</v>
      </c>
      <c r="P10" s="79">
        <v>0.33333333333333331</v>
      </c>
      <c r="Q10" s="74">
        <f t="shared" si="5"/>
        <v>4.166666666666663E-2</v>
      </c>
      <c r="R10" s="80">
        <f t="shared" si="6"/>
        <v>44801</v>
      </c>
      <c r="S10" s="75" t="s">
        <v>82</v>
      </c>
      <c r="T10" s="73">
        <v>0.29166666666666669</v>
      </c>
      <c r="U10" s="73">
        <v>0.33333333333333331</v>
      </c>
      <c r="V10" s="74">
        <f t="shared" si="7"/>
        <v>4.166666666666663E-2</v>
      </c>
      <c r="W10" s="81">
        <f t="shared" si="8"/>
        <v>0.12499999999999989</v>
      </c>
    </row>
    <row r="11" spans="1:23" ht="30" x14ac:dyDescent="0.25">
      <c r="A11" s="64">
        <v>5</v>
      </c>
      <c r="B11" s="62" t="str">
        <f>Cronograma!B14</f>
        <v>Direito Administrativo</v>
      </c>
      <c r="C11" s="66" t="s">
        <v>210</v>
      </c>
      <c r="D11" s="84">
        <v>44787</v>
      </c>
      <c r="E11" s="73">
        <v>0.29166666666666669</v>
      </c>
      <c r="F11" s="73">
        <v>0.33333333333333331</v>
      </c>
      <c r="G11" s="74">
        <f t="shared" si="1"/>
        <v>4.166666666666663E-2</v>
      </c>
      <c r="H11" s="75">
        <f t="shared" si="2"/>
        <v>44788</v>
      </c>
      <c r="I11" s="75" t="s">
        <v>81</v>
      </c>
      <c r="J11" s="76">
        <v>0.29166666666666669</v>
      </c>
      <c r="K11" s="76">
        <v>0.33333333333333331</v>
      </c>
      <c r="L11" s="74">
        <f t="shared" si="3"/>
        <v>0</v>
      </c>
      <c r="M11" s="77">
        <f t="shared" si="4"/>
        <v>44794</v>
      </c>
      <c r="N11" s="78" t="s">
        <v>82</v>
      </c>
      <c r="O11" s="79">
        <v>0.29166666666666669</v>
      </c>
      <c r="P11" s="79">
        <v>0.33333333333333331</v>
      </c>
      <c r="Q11" s="74">
        <f t="shared" si="5"/>
        <v>4.166666666666663E-2</v>
      </c>
      <c r="R11" s="80">
        <f t="shared" si="6"/>
        <v>44802</v>
      </c>
      <c r="S11" s="75" t="s">
        <v>82</v>
      </c>
      <c r="T11" s="73">
        <v>0.29166666666666669</v>
      </c>
      <c r="U11" s="73">
        <v>0.33333333333333331</v>
      </c>
      <c r="V11" s="74">
        <f t="shared" si="7"/>
        <v>4.166666666666663E-2</v>
      </c>
      <c r="W11" s="81">
        <f t="shared" si="8"/>
        <v>0.12499999999999989</v>
      </c>
    </row>
    <row r="12" spans="1:23" x14ac:dyDescent="0.25">
      <c r="A12" s="64">
        <v>6</v>
      </c>
      <c r="B12" s="62" t="str">
        <f>Cronograma!B15</f>
        <v>Direito do Trabalho</v>
      </c>
      <c r="C12" s="66" t="s">
        <v>211</v>
      </c>
      <c r="D12" s="84">
        <v>44788</v>
      </c>
      <c r="E12" s="73">
        <v>0.29166666666666669</v>
      </c>
      <c r="F12" s="73">
        <v>0.33333333333333331</v>
      </c>
      <c r="G12" s="74">
        <f t="shared" si="1"/>
        <v>4.166666666666663E-2</v>
      </c>
      <c r="H12" s="75">
        <f t="shared" si="2"/>
        <v>44789</v>
      </c>
      <c r="I12" s="75" t="s">
        <v>81</v>
      </c>
      <c r="J12" s="76">
        <v>0.29166666666666669</v>
      </c>
      <c r="K12" s="76">
        <v>0.33333333333333331</v>
      </c>
      <c r="L12" s="74">
        <f t="shared" si="3"/>
        <v>0</v>
      </c>
      <c r="M12" s="77">
        <f t="shared" si="4"/>
        <v>44795</v>
      </c>
      <c r="N12" s="78" t="s">
        <v>82</v>
      </c>
      <c r="O12" s="79">
        <v>0.29166666666666669</v>
      </c>
      <c r="P12" s="79">
        <v>0.33333333333333331</v>
      </c>
      <c r="Q12" s="74">
        <f t="shared" si="5"/>
        <v>4.166666666666663E-2</v>
      </c>
      <c r="R12" s="80">
        <f t="shared" si="6"/>
        <v>44803</v>
      </c>
      <c r="S12" s="75" t="s">
        <v>82</v>
      </c>
      <c r="T12" s="73">
        <v>0.29166666666666669</v>
      </c>
      <c r="U12" s="73">
        <v>0.33333333333333331</v>
      </c>
      <c r="V12" s="74">
        <f t="shared" si="7"/>
        <v>4.166666666666663E-2</v>
      </c>
      <c r="W12" s="81">
        <f t="shared" si="8"/>
        <v>0.12499999999999989</v>
      </c>
    </row>
    <row r="13" spans="1:23" x14ac:dyDescent="0.25">
      <c r="A13" s="64">
        <v>7</v>
      </c>
      <c r="B13" s="62" t="str">
        <f>Cronograma!B16</f>
        <v>Direito Processual do Trabalho</v>
      </c>
      <c r="C13" s="66" t="s">
        <v>212</v>
      </c>
      <c r="D13" s="84">
        <v>44789</v>
      </c>
      <c r="E13" s="73">
        <v>0.29166666666666669</v>
      </c>
      <c r="F13" s="73">
        <v>0.33333333333333331</v>
      </c>
      <c r="G13" s="74">
        <f t="shared" si="1"/>
        <v>4.166666666666663E-2</v>
      </c>
      <c r="H13" s="75">
        <f t="shared" si="2"/>
        <v>44790</v>
      </c>
      <c r="I13" s="75" t="s">
        <v>81</v>
      </c>
      <c r="J13" s="76">
        <v>0.29166666666666669</v>
      </c>
      <c r="K13" s="76">
        <v>0.33333333333333331</v>
      </c>
      <c r="L13" s="74">
        <f t="shared" si="3"/>
        <v>0</v>
      </c>
      <c r="M13" s="77">
        <f t="shared" si="4"/>
        <v>44796</v>
      </c>
      <c r="N13" s="78" t="s">
        <v>82</v>
      </c>
      <c r="O13" s="79">
        <v>0.29166666666666669</v>
      </c>
      <c r="P13" s="79">
        <v>0.33333333333333331</v>
      </c>
      <c r="Q13" s="74">
        <f t="shared" si="5"/>
        <v>4.166666666666663E-2</v>
      </c>
      <c r="R13" s="80">
        <f t="shared" si="6"/>
        <v>44804</v>
      </c>
      <c r="S13" s="75" t="s">
        <v>82</v>
      </c>
      <c r="T13" s="73">
        <v>0.29166666666666669</v>
      </c>
      <c r="U13" s="73">
        <v>0.33333333333333331</v>
      </c>
      <c r="V13" s="74">
        <f t="shared" si="7"/>
        <v>4.166666666666663E-2</v>
      </c>
      <c r="W13" s="81">
        <f t="shared" si="8"/>
        <v>0.12499999999999989</v>
      </c>
    </row>
    <row r="14" spans="1:23" x14ac:dyDescent="0.25">
      <c r="A14" s="63">
        <v>8</v>
      </c>
      <c r="B14" s="61" t="str">
        <f>Cronograma!B17</f>
        <v>Direito Civil</v>
      </c>
      <c r="C14" s="66" t="s">
        <v>213</v>
      </c>
      <c r="D14" s="84">
        <v>44790</v>
      </c>
      <c r="E14" s="73">
        <v>0.29166666666666669</v>
      </c>
      <c r="F14" s="73">
        <v>0.33333333333333331</v>
      </c>
      <c r="G14" s="74">
        <f t="shared" si="1"/>
        <v>4.166666666666663E-2</v>
      </c>
      <c r="H14" s="75">
        <f t="shared" si="2"/>
        <v>44791</v>
      </c>
      <c r="I14" s="75" t="s">
        <v>81</v>
      </c>
      <c r="J14" s="76">
        <v>0.29166666666666669</v>
      </c>
      <c r="K14" s="76">
        <v>0.33333333333333331</v>
      </c>
      <c r="L14" s="74">
        <f t="shared" si="3"/>
        <v>0</v>
      </c>
      <c r="M14" s="77">
        <f t="shared" si="4"/>
        <v>44797</v>
      </c>
      <c r="N14" s="78" t="s">
        <v>82</v>
      </c>
      <c r="O14" s="79">
        <v>0.29166666666666669</v>
      </c>
      <c r="P14" s="79">
        <v>0.33333333333333331</v>
      </c>
      <c r="Q14" s="74">
        <f t="shared" si="5"/>
        <v>4.166666666666663E-2</v>
      </c>
      <c r="R14" s="80">
        <f t="shared" si="6"/>
        <v>44805</v>
      </c>
      <c r="S14" s="75" t="s">
        <v>82</v>
      </c>
      <c r="T14" s="73">
        <v>0.29166666666666669</v>
      </c>
      <c r="U14" s="73">
        <v>0.33333333333333331</v>
      </c>
      <c r="V14" s="74">
        <f t="shared" si="7"/>
        <v>4.166666666666663E-2</v>
      </c>
      <c r="W14" s="81">
        <f t="shared" si="8"/>
        <v>0.12499999999999989</v>
      </c>
    </row>
    <row r="15" spans="1:23" ht="45" x14ac:dyDescent="0.25">
      <c r="A15" s="64">
        <v>9</v>
      </c>
      <c r="B15" s="62" t="str">
        <f>Cronograma!B18</f>
        <v>Direito Processual Civil</v>
      </c>
      <c r="C15" s="66" t="s">
        <v>214</v>
      </c>
      <c r="D15" s="84">
        <v>44791</v>
      </c>
      <c r="E15" s="73">
        <v>0.29166666666666669</v>
      </c>
      <c r="F15" s="73">
        <v>0.33333333333333331</v>
      </c>
      <c r="G15" s="74">
        <f t="shared" si="1"/>
        <v>4.166666666666663E-2</v>
      </c>
      <c r="H15" s="75">
        <f t="shared" si="2"/>
        <v>44792</v>
      </c>
      <c r="I15" s="75" t="s">
        <v>81</v>
      </c>
      <c r="J15" s="76">
        <v>0.29166666666666669</v>
      </c>
      <c r="K15" s="76">
        <v>0.33333333333333331</v>
      </c>
      <c r="L15" s="74">
        <f t="shared" si="3"/>
        <v>0</v>
      </c>
      <c r="M15" s="77">
        <f t="shared" si="4"/>
        <v>44798</v>
      </c>
      <c r="N15" s="78" t="s">
        <v>82</v>
      </c>
      <c r="O15" s="79">
        <v>0.29166666666666669</v>
      </c>
      <c r="P15" s="79">
        <v>0.33333333333333331</v>
      </c>
      <c r="Q15" s="74">
        <f t="shared" si="5"/>
        <v>4.166666666666663E-2</v>
      </c>
      <c r="R15" s="80">
        <f t="shared" si="6"/>
        <v>44806</v>
      </c>
      <c r="S15" s="75" t="s">
        <v>82</v>
      </c>
      <c r="T15" s="73">
        <v>0.29166666666666669</v>
      </c>
      <c r="U15" s="73">
        <v>0.33333333333333331</v>
      </c>
      <c r="V15" s="74">
        <f t="shared" si="7"/>
        <v>4.166666666666663E-2</v>
      </c>
      <c r="W15" s="81">
        <f t="shared" si="8"/>
        <v>0.12499999999999989</v>
      </c>
    </row>
    <row r="16" spans="1:23" ht="23.25" customHeight="1" x14ac:dyDescent="0.25">
      <c r="A16" s="64">
        <v>10</v>
      </c>
      <c r="B16" s="62" t="str">
        <f>Cronograma!B19</f>
        <v>Atos Normativos</v>
      </c>
      <c r="C16" s="66" t="s">
        <v>215</v>
      </c>
      <c r="D16" s="84">
        <v>44792</v>
      </c>
      <c r="E16" s="73">
        <v>0.29166666666666669</v>
      </c>
      <c r="F16" s="73">
        <v>0.33333333333333331</v>
      </c>
      <c r="G16" s="74">
        <f t="shared" si="1"/>
        <v>4.166666666666663E-2</v>
      </c>
      <c r="H16" s="75">
        <f t="shared" si="2"/>
        <v>44793</v>
      </c>
      <c r="I16" s="75" t="s">
        <v>81</v>
      </c>
      <c r="J16" s="76">
        <v>0.29166666666666669</v>
      </c>
      <c r="K16" s="76">
        <v>0.33333333333333331</v>
      </c>
      <c r="L16" s="74">
        <f t="shared" si="3"/>
        <v>0</v>
      </c>
      <c r="M16" s="77">
        <f t="shared" si="4"/>
        <v>44799</v>
      </c>
      <c r="N16" s="78" t="s">
        <v>82</v>
      </c>
      <c r="O16" s="79">
        <v>0.29166666666666669</v>
      </c>
      <c r="P16" s="79">
        <v>0.33333333333333331</v>
      </c>
      <c r="Q16" s="74">
        <f t="shared" si="5"/>
        <v>4.166666666666663E-2</v>
      </c>
      <c r="R16" s="80">
        <f t="shared" si="6"/>
        <v>44807</v>
      </c>
      <c r="S16" s="75" t="s">
        <v>82</v>
      </c>
      <c r="T16" s="73">
        <v>0.29166666666666669</v>
      </c>
      <c r="U16" s="73">
        <v>0.33333333333333331</v>
      </c>
      <c r="V16" s="74">
        <f t="shared" si="7"/>
        <v>4.166666666666663E-2</v>
      </c>
      <c r="W16" s="81">
        <f t="shared" si="8"/>
        <v>0.12499999999999989</v>
      </c>
    </row>
    <row r="17" spans="1:23" x14ac:dyDescent="0.25">
      <c r="A17" s="2"/>
      <c r="B17" s="2"/>
      <c r="C17" s="66" t="s">
        <v>216</v>
      </c>
      <c r="D17" s="84">
        <v>44793</v>
      </c>
      <c r="E17" s="73">
        <v>0.29166666666666669</v>
      </c>
      <c r="F17" s="73">
        <v>0.33333333333333331</v>
      </c>
      <c r="G17" s="74">
        <f t="shared" si="1"/>
        <v>4.166666666666663E-2</v>
      </c>
      <c r="H17" s="75">
        <f t="shared" si="2"/>
        <v>44794</v>
      </c>
      <c r="I17" s="75" t="s">
        <v>81</v>
      </c>
      <c r="J17" s="76">
        <v>0.29166666666666669</v>
      </c>
      <c r="K17" s="76">
        <v>0.33333333333333331</v>
      </c>
      <c r="L17" s="74">
        <f t="shared" si="3"/>
        <v>0</v>
      </c>
      <c r="M17" s="77">
        <f t="shared" si="4"/>
        <v>44800</v>
      </c>
      <c r="N17" s="78" t="s">
        <v>82</v>
      </c>
      <c r="O17" s="79">
        <v>0.29166666666666669</v>
      </c>
      <c r="P17" s="79">
        <v>0.33333333333333331</v>
      </c>
      <c r="Q17" s="74">
        <f t="shared" si="5"/>
        <v>4.166666666666663E-2</v>
      </c>
      <c r="R17" s="80">
        <f t="shared" si="6"/>
        <v>44808</v>
      </c>
      <c r="S17" s="75" t="s">
        <v>82</v>
      </c>
      <c r="T17" s="73">
        <v>0.29166666666666669</v>
      </c>
      <c r="U17" s="73">
        <v>0.33333333333333331</v>
      </c>
      <c r="V17" s="74">
        <f t="shared" si="7"/>
        <v>4.166666666666663E-2</v>
      </c>
      <c r="W17" s="81">
        <f t="shared" si="8"/>
        <v>0.12499999999999989</v>
      </c>
    </row>
    <row r="18" spans="1:23" x14ac:dyDescent="0.25">
      <c r="A18" s="2"/>
      <c r="B18" s="2"/>
      <c r="C18" s="66" t="s">
        <v>217</v>
      </c>
      <c r="D18" s="84">
        <v>44794</v>
      </c>
      <c r="E18" s="73">
        <v>0.29166666666666669</v>
      </c>
      <c r="F18" s="73">
        <v>0.33333333333333331</v>
      </c>
      <c r="G18" s="74">
        <f t="shared" si="1"/>
        <v>4.166666666666663E-2</v>
      </c>
      <c r="H18" s="75">
        <f t="shared" si="2"/>
        <v>44795</v>
      </c>
      <c r="I18" s="75" t="s">
        <v>81</v>
      </c>
      <c r="J18" s="76">
        <v>0.29166666666666669</v>
      </c>
      <c r="K18" s="76">
        <v>0.33333333333333331</v>
      </c>
      <c r="L18" s="74">
        <f t="shared" si="3"/>
        <v>0</v>
      </c>
      <c r="M18" s="77">
        <f t="shared" si="4"/>
        <v>44801</v>
      </c>
      <c r="N18" s="78" t="s">
        <v>82</v>
      </c>
      <c r="O18" s="79">
        <v>0.29166666666666669</v>
      </c>
      <c r="P18" s="79">
        <v>0.33333333333333331</v>
      </c>
      <c r="Q18" s="74">
        <f t="shared" si="5"/>
        <v>4.166666666666663E-2</v>
      </c>
      <c r="R18" s="80">
        <f t="shared" si="6"/>
        <v>44809</v>
      </c>
      <c r="S18" s="75" t="s">
        <v>82</v>
      </c>
      <c r="T18" s="73">
        <v>0.29166666666666669</v>
      </c>
      <c r="U18" s="73">
        <v>0.33333333333333331</v>
      </c>
      <c r="V18" s="74">
        <f t="shared" si="7"/>
        <v>4.166666666666663E-2</v>
      </c>
      <c r="W18" s="81">
        <f t="shared" si="8"/>
        <v>0.12499999999999989</v>
      </c>
    </row>
    <row r="19" spans="1:23" x14ac:dyDescent="0.25">
      <c r="A19" s="2"/>
      <c r="B19" s="2"/>
      <c r="C19" s="66" t="s">
        <v>218</v>
      </c>
      <c r="D19" s="84">
        <v>44795</v>
      </c>
      <c r="E19" s="73">
        <v>0.29166666666666669</v>
      </c>
      <c r="F19" s="73">
        <v>0.33333333333333331</v>
      </c>
      <c r="G19" s="74">
        <f t="shared" si="1"/>
        <v>4.166666666666663E-2</v>
      </c>
      <c r="H19" s="75">
        <f t="shared" si="2"/>
        <v>44796</v>
      </c>
      <c r="I19" s="75" t="s">
        <v>81</v>
      </c>
      <c r="J19" s="76">
        <v>0.29166666666666669</v>
      </c>
      <c r="K19" s="76">
        <v>0.33333333333333331</v>
      </c>
      <c r="L19" s="74">
        <f t="shared" si="3"/>
        <v>0</v>
      </c>
      <c r="M19" s="77">
        <f t="shared" si="4"/>
        <v>44802</v>
      </c>
      <c r="N19" s="78" t="s">
        <v>82</v>
      </c>
      <c r="O19" s="79">
        <v>0.29166666666666669</v>
      </c>
      <c r="P19" s="79">
        <v>0.33333333333333331</v>
      </c>
      <c r="Q19" s="74">
        <f t="shared" si="5"/>
        <v>4.166666666666663E-2</v>
      </c>
      <c r="R19" s="80">
        <f t="shared" si="6"/>
        <v>44810</v>
      </c>
      <c r="S19" s="75" t="s">
        <v>82</v>
      </c>
      <c r="T19" s="73">
        <v>0.29166666666666669</v>
      </c>
      <c r="U19" s="73">
        <v>0.33333333333333331</v>
      </c>
      <c r="V19" s="74">
        <f t="shared" si="7"/>
        <v>4.166666666666663E-2</v>
      </c>
      <c r="W19" s="81">
        <f t="shared" si="8"/>
        <v>0.12499999999999989</v>
      </c>
    </row>
    <row r="20" spans="1:23" ht="15.75" thickBot="1" x14ac:dyDescent="0.3">
      <c r="C20" s="85"/>
    </row>
    <row r="21" spans="1:23" ht="15.75" thickBot="1" x14ac:dyDescent="0.3">
      <c r="C21" s="110" t="s">
        <v>83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23" x14ac:dyDescent="0.25"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</row>
    <row r="23" spans="1:23" x14ac:dyDescent="0.25"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</row>
    <row r="24" spans="1:23" x14ac:dyDescent="0.25"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</row>
    <row r="25" spans="1:23" x14ac:dyDescent="0.25">
      <c r="C25" s="104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</row>
    <row r="26" spans="1:23" ht="15.75" thickBot="1" x14ac:dyDescent="0.3"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</sheetData>
  <mergeCells count="2">
    <mergeCell ref="C21:Q21"/>
    <mergeCell ref="C22:Q26"/>
  </mergeCells>
  <dataValidations count="1">
    <dataValidation type="list" allowBlank="1" showInputMessage="1" showErrorMessage="1" sqref="S7:S19 I7:I19 N7:N19" xr:uid="{00000000-0002-0000-0B00-000000000000}">
      <formula1>"Sim, Não"</formula1>
    </dataValidation>
  </dataValidations>
  <hyperlinks>
    <hyperlink ref="A15:B15" location="'D. Processual Civil'!A1" display="'D. Processual Civil'!A1" xr:uid="{F10CC100-60FC-4762-8F9E-960518FC5B76}"/>
    <hyperlink ref="A14:B14" location="'Direito Civil'!A1" display="'Direito Civil'!A1" xr:uid="{7D689B15-D55F-4D58-BF7A-CFA5AF26F9ED}"/>
    <hyperlink ref="A13:B13" location="'D. Processual do Trabalho'!A1" display="'D. Processual do Trabalho'!A1" xr:uid="{31AEC6D9-6AC0-48A9-B5F9-8E119A619C90}"/>
    <hyperlink ref="A12:B12" location="'Direito do Trabalho'!A1" display="'Direito do Trabalho'!A1" xr:uid="{36361AE3-2B07-4BFD-BC35-575EB09B2905}"/>
    <hyperlink ref="A11:B11" location="'Direito Administrativo'!A1" display="'Direito Administrativo'!A1" xr:uid="{EE5F8E18-5471-408E-9B3D-0B38EE8355D8}"/>
    <hyperlink ref="A10:B10" location="'Direito Constitucional'!A1" display="'Direito Constitucional'!A1" xr:uid="{2FBE1AF9-4F9A-436D-96E0-8F5D96281D85}"/>
    <hyperlink ref="A9:B9" location="Legislação!A1" display="Legislação!A1" xr:uid="{C7523920-B08F-444D-B453-E7EA0C5FC9D1}"/>
    <hyperlink ref="A16:B16" location="'Atos Normativos'!A1" display="'Atos Normativos'!A1" xr:uid="{941D479B-FEA8-4F98-A162-B5F4986FC289}"/>
    <hyperlink ref="A7:B7" location="'Língua Portuguesa'!A1" display="'Língua Portuguesa'!A1" xr:uid="{E218D1E2-E584-4F9D-B7DA-4F7092AFEE06}"/>
    <hyperlink ref="A8:B8" location="'Noções de Informática'!A1" display="'Noções de Informática'!A1" xr:uid="{EE9499EF-1365-4709-8001-6AD749AD0CB2}"/>
    <hyperlink ref="B14" location="'D8'!B14" display="'D8'!B14" xr:uid="{A93A3671-4DEE-40BF-B3D9-97F048C1FBBE}"/>
    <hyperlink ref="A14" location="'D8'!B14" display="'D8'!B14" xr:uid="{E3335D21-E923-4DC8-8822-44F60A161F4A}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47"/>
  <sheetViews>
    <sheetView showGridLines="0" workbookViewId="0">
      <selection activeCell="C50" sqref="C50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5703125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38" t="s">
        <v>75</v>
      </c>
      <c r="D6" s="39" t="s">
        <v>76</v>
      </c>
      <c r="E6" s="40" t="s">
        <v>77</v>
      </c>
      <c r="F6" s="40" t="s">
        <v>78</v>
      </c>
      <c r="G6" s="41">
        <f>SUM(G7:G41)</f>
        <v>1.4166666666666643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SUM(L7:L41)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SUM(Q7:Q41)</f>
        <v>1.4166666666666643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SUM(V7:V41)</f>
        <v>1.4166666666666643</v>
      </c>
      <c r="W6" s="45">
        <f>SUM(W7:W41)</f>
        <v>4.2499999999999991</v>
      </c>
    </row>
    <row r="7" spans="1:23" ht="30" x14ac:dyDescent="0.25">
      <c r="A7" s="64">
        <v>1</v>
      </c>
      <c r="B7" s="62" t="str">
        <f>Cronograma!B10</f>
        <v>Língua Portuguesa</v>
      </c>
      <c r="C7" s="65" t="s">
        <v>219</v>
      </c>
      <c r="D7" s="72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x14ac:dyDescent="0.25">
      <c r="A8" s="64">
        <v>2</v>
      </c>
      <c r="B8" s="62" t="str">
        <f>Cronograma!B11</f>
        <v xml:space="preserve">Noções de Informática </v>
      </c>
      <c r="C8" s="66" t="s">
        <v>220</v>
      </c>
      <c r="D8" s="72">
        <v>44784</v>
      </c>
      <c r="E8" s="73">
        <v>0.29166666666666669</v>
      </c>
      <c r="F8" s="73">
        <v>0.33333333333333331</v>
      </c>
      <c r="G8" s="74">
        <f t="shared" ref="G8:G40" si="1">F8-E8</f>
        <v>4.166666666666663E-2</v>
      </c>
      <c r="H8" s="75">
        <f t="shared" ref="H8:H40" si="2">IF(D8="","",D8+DAY(1))</f>
        <v>44785</v>
      </c>
      <c r="I8" s="75" t="s">
        <v>81</v>
      </c>
      <c r="J8" s="76">
        <v>0.29166666666666669</v>
      </c>
      <c r="K8" s="76">
        <v>0.33333333333333331</v>
      </c>
      <c r="L8" s="74">
        <f t="shared" ref="L8:L40" si="3">IF(I8="sim",K8-J8,0)</f>
        <v>0</v>
      </c>
      <c r="M8" s="77">
        <f t="shared" ref="M8:M40" si="4">IF(D8="","",D8+DAY(7))</f>
        <v>44791</v>
      </c>
      <c r="N8" s="78" t="s">
        <v>82</v>
      </c>
      <c r="O8" s="79">
        <v>0.29166666666666669</v>
      </c>
      <c r="P8" s="79">
        <v>0.33333333333333331</v>
      </c>
      <c r="Q8" s="74">
        <f t="shared" ref="Q8:Q40" si="5">IF(N8="sim",P8-O8,0)</f>
        <v>4.166666666666663E-2</v>
      </c>
      <c r="R8" s="80">
        <f t="shared" ref="R8:R40" si="6">IF(D8="","",D8+DAY(15))</f>
        <v>44799</v>
      </c>
      <c r="S8" s="75" t="s">
        <v>82</v>
      </c>
      <c r="T8" s="73">
        <v>0.29166666666666669</v>
      </c>
      <c r="U8" s="73">
        <v>0.33333333333333331</v>
      </c>
      <c r="V8" s="74">
        <f t="shared" ref="V8:V40" si="7">IF(S8="sim",U8-T8,0)</f>
        <v>4.166666666666663E-2</v>
      </c>
      <c r="W8" s="81">
        <f t="shared" ref="W8:W40" si="8">G8+L8+Q8+V8</f>
        <v>0.12499999999999989</v>
      </c>
    </row>
    <row r="9" spans="1:23" ht="30" x14ac:dyDescent="0.25">
      <c r="A9" s="64">
        <v>3</v>
      </c>
      <c r="B9" s="62" t="str">
        <f>Cronograma!B12</f>
        <v>Legislação</v>
      </c>
      <c r="C9" s="66" t="s">
        <v>221</v>
      </c>
      <c r="D9" s="72">
        <v>44785</v>
      </c>
      <c r="E9" s="73">
        <v>0.29166666666666669</v>
      </c>
      <c r="F9" s="73">
        <v>0.33333333333333331</v>
      </c>
      <c r="G9" s="74">
        <f t="shared" si="1"/>
        <v>4.166666666666663E-2</v>
      </c>
      <c r="H9" s="75">
        <f t="shared" si="2"/>
        <v>44786</v>
      </c>
      <c r="I9" s="75" t="s">
        <v>81</v>
      </c>
      <c r="J9" s="76">
        <v>0.29166666666666669</v>
      </c>
      <c r="K9" s="76">
        <v>0.33333333333333331</v>
      </c>
      <c r="L9" s="74">
        <f t="shared" si="3"/>
        <v>0</v>
      </c>
      <c r="M9" s="77">
        <f t="shared" si="4"/>
        <v>44792</v>
      </c>
      <c r="N9" s="78" t="s">
        <v>82</v>
      </c>
      <c r="O9" s="79">
        <v>0.29166666666666669</v>
      </c>
      <c r="P9" s="79">
        <v>0.33333333333333331</v>
      </c>
      <c r="Q9" s="74">
        <f t="shared" si="5"/>
        <v>4.166666666666663E-2</v>
      </c>
      <c r="R9" s="80">
        <f t="shared" si="6"/>
        <v>44800</v>
      </c>
      <c r="S9" s="75" t="s">
        <v>82</v>
      </c>
      <c r="T9" s="73">
        <v>0.29166666666666669</v>
      </c>
      <c r="U9" s="73">
        <v>0.33333333333333331</v>
      </c>
      <c r="V9" s="74">
        <f t="shared" si="7"/>
        <v>4.166666666666663E-2</v>
      </c>
      <c r="W9" s="81">
        <f t="shared" si="8"/>
        <v>0.12499999999999989</v>
      </c>
    </row>
    <row r="10" spans="1:23" ht="30" x14ac:dyDescent="0.25">
      <c r="A10" s="64">
        <v>4</v>
      </c>
      <c r="B10" s="62" t="str">
        <f>Cronograma!B13</f>
        <v>Direito Constitucional</v>
      </c>
      <c r="C10" s="66" t="s">
        <v>222</v>
      </c>
      <c r="D10" s="72">
        <v>44786</v>
      </c>
      <c r="E10" s="73">
        <v>0.29166666666666669</v>
      </c>
      <c r="F10" s="73">
        <v>0.33333333333333331</v>
      </c>
      <c r="G10" s="74">
        <f t="shared" si="1"/>
        <v>4.166666666666663E-2</v>
      </c>
      <c r="H10" s="75">
        <f t="shared" si="2"/>
        <v>44787</v>
      </c>
      <c r="I10" s="75" t="s">
        <v>81</v>
      </c>
      <c r="J10" s="76">
        <v>0.29166666666666669</v>
      </c>
      <c r="K10" s="76">
        <v>0.33333333333333331</v>
      </c>
      <c r="L10" s="74">
        <f t="shared" si="3"/>
        <v>0</v>
      </c>
      <c r="M10" s="77">
        <f t="shared" si="4"/>
        <v>44793</v>
      </c>
      <c r="N10" s="78" t="s">
        <v>82</v>
      </c>
      <c r="O10" s="79">
        <v>0.29166666666666669</v>
      </c>
      <c r="P10" s="79">
        <v>0.33333333333333331</v>
      </c>
      <c r="Q10" s="74">
        <f t="shared" si="5"/>
        <v>4.166666666666663E-2</v>
      </c>
      <c r="R10" s="80">
        <f t="shared" si="6"/>
        <v>44801</v>
      </c>
      <c r="S10" s="75" t="s">
        <v>82</v>
      </c>
      <c r="T10" s="73">
        <v>0.29166666666666669</v>
      </c>
      <c r="U10" s="73">
        <v>0.33333333333333331</v>
      </c>
      <c r="V10" s="74">
        <f t="shared" si="7"/>
        <v>4.166666666666663E-2</v>
      </c>
      <c r="W10" s="81">
        <f t="shared" si="8"/>
        <v>0.12499999999999989</v>
      </c>
    </row>
    <row r="11" spans="1:23" ht="30" x14ac:dyDescent="0.25">
      <c r="A11" s="64">
        <v>5</v>
      </c>
      <c r="B11" s="62" t="str">
        <f>Cronograma!B14</f>
        <v>Direito Administrativo</v>
      </c>
      <c r="C11" s="66" t="s">
        <v>223</v>
      </c>
      <c r="D11" s="72">
        <v>44787</v>
      </c>
      <c r="E11" s="73">
        <v>0.29166666666666669</v>
      </c>
      <c r="F11" s="73">
        <v>0.33333333333333331</v>
      </c>
      <c r="G11" s="74">
        <f t="shared" si="1"/>
        <v>4.166666666666663E-2</v>
      </c>
      <c r="H11" s="75">
        <f t="shared" si="2"/>
        <v>44788</v>
      </c>
      <c r="I11" s="75" t="s">
        <v>81</v>
      </c>
      <c r="J11" s="76">
        <v>0.29166666666666669</v>
      </c>
      <c r="K11" s="76">
        <v>0.33333333333333331</v>
      </c>
      <c r="L11" s="74">
        <f t="shared" si="3"/>
        <v>0</v>
      </c>
      <c r="M11" s="77">
        <f t="shared" si="4"/>
        <v>44794</v>
      </c>
      <c r="N11" s="78" t="s">
        <v>82</v>
      </c>
      <c r="O11" s="79">
        <v>0.29166666666666669</v>
      </c>
      <c r="P11" s="79">
        <v>0.33333333333333331</v>
      </c>
      <c r="Q11" s="74">
        <f t="shared" si="5"/>
        <v>4.166666666666663E-2</v>
      </c>
      <c r="R11" s="80">
        <f t="shared" si="6"/>
        <v>44802</v>
      </c>
      <c r="S11" s="75" t="s">
        <v>82</v>
      </c>
      <c r="T11" s="73">
        <v>0.29166666666666669</v>
      </c>
      <c r="U11" s="73">
        <v>0.33333333333333331</v>
      </c>
      <c r="V11" s="74">
        <f t="shared" si="7"/>
        <v>4.166666666666663E-2</v>
      </c>
      <c r="W11" s="81">
        <f t="shared" si="8"/>
        <v>0.12499999999999989</v>
      </c>
    </row>
    <row r="12" spans="1:23" x14ac:dyDescent="0.25">
      <c r="A12" s="64">
        <v>6</v>
      </c>
      <c r="B12" s="62" t="str">
        <f>Cronograma!B15</f>
        <v>Direito do Trabalho</v>
      </c>
      <c r="C12" s="66" t="s">
        <v>224</v>
      </c>
      <c r="D12" s="72">
        <v>44788</v>
      </c>
      <c r="E12" s="73">
        <v>0.29166666666666669</v>
      </c>
      <c r="F12" s="73">
        <v>0.33333333333333331</v>
      </c>
      <c r="G12" s="74">
        <f t="shared" si="1"/>
        <v>4.166666666666663E-2</v>
      </c>
      <c r="H12" s="75">
        <f t="shared" si="2"/>
        <v>44789</v>
      </c>
      <c r="I12" s="75" t="s">
        <v>81</v>
      </c>
      <c r="J12" s="76">
        <v>0.29166666666666669</v>
      </c>
      <c r="K12" s="76">
        <v>0.33333333333333331</v>
      </c>
      <c r="L12" s="74">
        <f t="shared" si="3"/>
        <v>0</v>
      </c>
      <c r="M12" s="77">
        <f t="shared" si="4"/>
        <v>44795</v>
      </c>
      <c r="N12" s="78" t="s">
        <v>82</v>
      </c>
      <c r="O12" s="79">
        <v>0.29166666666666669</v>
      </c>
      <c r="P12" s="79">
        <v>0.33333333333333331</v>
      </c>
      <c r="Q12" s="74">
        <f t="shared" si="5"/>
        <v>4.166666666666663E-2</v>
      </c>
      <c r="R12" s="80">
        <f t="shared" si="6"/>
        <v>44803</v>
      </c>
      <c r="S12" s="75" t="s">
        <v>82</v>
      </c>
      <c r="T12" s="73">
        <v>0.29166666666666669</v>
      </c>
      <c r="U12" s="73">
        <v>0.33333333333333331</v>
      </c>
      <c r="V12" s="74">
        <f t="shared" si="7"/>
        <v>4.166666666666663E-2</v>
      </c>
      <c r="W12" s="81">
        <f t="shared" si="8"/>
        <v>0.12499999999999989</v>
      </c>
    </row>
    <row r="13" spans="1:23" x14ac:dyDescent="0.25">
      <c r="A13" s="64">
        <v>7</v>
      </c>
      <c r="B13" s="62" t="str">
        <f>Cronograma!B16</f>
        <v>Direito Processual do Trabalho</v>
      </c>
      <c r="C13" s="66" t="s">
        <v>225</v>
      </c>
      <c r="D13" s="72">
        <v>44789</v>
      </c>
      <c r="E13" s="73">
        <v>0.29166666666666669</v>
      </c>
      <c r="F13" s="73">
        <v>0.33333333333333331</v>
      </c>
      <c r="G13" s="74">
        <f t="shared" si="1"/>
        <v>4.166666666666663E-2</v>
      </c>
      <c r="H13" s="75">
        <f t="shared" si="2"/>
        <v>44790</v>
      </c>
      <c r="I13" s="75" t="s">
        <v>81</v>
      </c>
      <c r="J13" s="76">
        <v>0.29166666666666669</v>
      </c>
      <c r="K13" s="76">
        <v>0.33333333333333331</v>
      </c>
      <c r="L13" s="74">
        <f t="shared" si="3"/>
        <v>0</v>
      </c>
      <c r="M13" s="77">
        <f t="shared" si="4"/>
        <v>44796</v>
      </c>
      <c r="N13" s="78" t="s">
        <v>82</v>
      </c>
      <c r="O13" s="79">
        <v>0.29166666666666669</v>
      </c>
      <c r="P13" s="79">
        <v>0.33333333333333331</v>
      </c>
      <c r="Q13" s="74">
        <f t="shared" si="5"/>
        <v>4.166666666666663E-2</v>
      </c>
      <c r="R13" s="80">
        <f t="shared" si="6"/>
        <v>44804</v>
      </c>
      <c r="S13" s="75" t="s">
        <v>82</v>
      </c>
      <c r="T13" s="73">
        <v>0.29166666666666669</v>
      </c>
      <c r="U13" s="73">
        <v>0.33333333333333331</v>
      </c>
      <c r="V13" s="74">
        <f t="shared" si="7"/>
        <v>4.166666666666663E-2</v>
      </c>
      <c r="W13" s="81">
        <f t="shared" si="8"/>
        <v>0.12499999999999989</v>
      </c>
    </row>
    <row r="14" spans="1:23" ht="30" x14ac:dyDescent="0.25">
      <c r="A14" s="64">
        <v>8</v>
      </c>
      <c r="B14" s="62" t="str">
        <f>Cronograma!B17</f>
        <v>Direito Civil</v>
      </c>
      <c r="C14" s="66" t="s">
        <v>226</v>
      </c>
      <c r="D14" s="72">
        <v>44790</v>
      </c>
      <c r="E14" s="73">
        <v>0.29166666666666669</v>
      </c>
      <c r="F14" s="73">
        <v>0.33333333333333331</v>
      </c>
      <c r="G14" s="74">
        <f t="shared" si="1"/>
        <v>4.166666666666663E-2</v>
      </c>
      <c r="H14" s="75">
        <f t="shared" si="2"/>
        <v>44791</v>
      </c>
      <c r="I14" s="75" t="s">
        <v>81</v>
      </c>
      <c r="J14" s="76">
        <v>0.29166666666666669</v>
      </c>
      <c r="K14" s="76">
        <v>0.33333333333333331</v>
      </c>
      <c r="L14" s="74">
        <f t="shared" si="3"/>
        <v>0</v>
      </c>
      <c r="M14" s="77">
        <f t="shared" si="4"/>
        <v>44797</v>
      </c>
      <c r="N14" s="78" t="s">
        <v>82</v>
      </c>
      <c r="O14" s="79">
        <v>0.29166666666666669</v>
      </c>
      <c r="P14" s="79">
        <v>0.33333333333333331</v>
      </c>
      <c r="Q14" s="74">
        <f t="shared" si="5"/>
        <v>4.166666666666663E-2</v>
      </c>
      <c r="R14" s="80">
        <f t="shared" si="6"/>
        <v>44805</v>
      </c>
      <c r="S14" s="75" t="s">
        <v>82</v>
      </c>
      <c r="T14" s="73">
        <v>0.29166666666666669</v>
      </c>
      <c r="U14" s="73">
        <v>0.33333333333333331</v>
      </c>
      <c r="V14" s="74">
        <f t="shared" si="7"/>
        <v>4.166666666666663E-2</v>
      </c>
      <c r="W14" s="81">
        <f t="shared" si="8"/>
        <v>0.12499999999999989</v>
      </c>
    </row>
    <row r="15" spans="1:23" x14ac:dyDescent="0.25">
      <c r="A15" s="63">
        <v>9</v>
      </c>
      <c r="B15" s="61" t="str">
        <f>Cronograma!B18</f>
        <v>Direito Processual Civil</v>
      </c>
      <c r="C15" s="66" t="s">
        <v>227</v>
      </c>
      <c r="D15" s="72">
        <v>44791</v>
      </c>
      <c r="E15" s="73">
        <v>0.29166666666666669</v>
      </c>
      <c r="F15" s="73">
        <v>0.33333333333333331</v>
      </c>
      <c r="G15" s="74">
        <f t="shared" si="1"/>
        <v>4.166666666666663E-2</v>
      </c>
      <c r="H15" s="75">
        <f t="shared" si="2"/>
        <v>44792</v>
      </c>
      <c r="I15" s="75" t="s">
        <v>81</v>
      </c>
      <c r="J15" s="76">
        <v>0.29166666666666669</v>
      </c>
      <c r="K15" s="76">
        <v>0.33333333333333331</v>
      </c>
      <c r="L15" s="74">
        <f t="shared" si="3"/>
        <v>0</v>
      </c>
      <c r="M15" s="77">
        <f t="shared" si="4"/>
        <v>44798</v>
      </c>
      <c r="N15" s="78" t="s">
        <v>82</v>
      </c>
      <c r="O15" s="79">
        <v>0.29166666666666669</v>
      </c>
      <c r="P15" s="79">
        <v>0.33333333333333331</v>
      </c>
      <c r="Q15" s="74">
        <f t="shared" si="5"/>
        <v>4.166666666666663E-2</v>
      </c>
      <c r="R15" s="80">
        <f t="shared" si="6"/>
        <v>44806</v>
      </c>
      <c r="S15" s="75" t="s">
        <v>82</v>
      </c>
      <c r="T15" s="73">
        <v>0.29166666666666669</v>
      </c>
      <c r="U15" s="73">
        <v>0.33333333333333331</v>
      </c>
      <c r="V15" s="74">
        <f t="shared" si="7"/>
        <v>4.166666666666663E-2</v>
      </c>
      <c r="W15" s="81">
        <f t="shared" si="8"/>
        <v>0.12499999999999989</v>
      </c>
    </row>
    <row r="16" spans="1:23" ht="30" x14ac:dyDescent="0.25">
      <c r="A16" s="64">
        <v>10</v>
      </c>
      <c r="B16" s="62" t="str">
        <f>Cronograma!B19</f>
        <v>Atos Normativos</v>
      </c>
      <c r="C16" s="66" t="s">
        <v>228</v>
      </c>
      <c r="D16" s="72">
        <v>44792</v>
      </c>
      <c r="E16" s="73">
        <v>0.29166666666666669</v>
      </c>
      <c r="F16" s="73">
        <v>0.33333333333333331</v>
      </c>
      <c r="G16" s="74">
        <f t="shared" si="1"/>
        <v>4.166666666666663E-2</v>
      </c>
      <c r="H16" s="75">
        <f t="shared" si="2"/>
        <v>44793</v>
      </c>
      <c r="I16" s="75" t="s">
        <v>81</v>
      </c>
      <c r="J16" s="76">
        <v>0.29166666666666669</v>
      </c>
      <c r="K16" s="76">
        <v>0.33333333333333331</v>
      </c>
      <c r="L16" s="74">
        <f t="shared" si="3"/>
        <v>0</v>
      </c>
      <c r="M16" s="77">
        <f t="shared" si="4"/>
        <v>44799</v>
      </c>
      <c r="N16" s="78" t="s">
        <v>82</v>
      </c>
      <c r="O16" s="79">
        <v>0.29166666666666669</v>
      </c>
      <c r="P16" s="79">
        <v>0.33333333333333331</v>
      </c>
      <c r="Q16" s="74">
        <f t="shared" si="5"/>
        <v>4.166666666666663E-2</v>
      </c>
      <c r="R16" s="80">
        <f t="shared" si="6"/>
        <v>44807</v>
      </c>
      <c r="S16" s="75" t="s">
        <v>82</v>
      </c>
      <c r="T16" s="73">
        <v>0.29166666666666669</v>
      </c>
      <c r="U16" s="73">
        <v>0.33333333333333331</v>
      </c>
      <c r="V16" s="74">
        <f t="shared" si="7"/>
        <v>4.166666666666663E-2</v>
      </c>
      <c r="W16" s="81">
        <f t="shared" si="8"/>
        <v>0.12499999999999989</v>
      </c>
    </row>
    <row r="17" spans="1:23" x14ac:dyDescent="0.25">
      <c r="A17" s="2"/>
      <c r="B17" s="2"/>
      <c r="C17" s="66" t="s">
        <v>229</v>
      </c>
      <c r="D17" s="72">
        <v>44793</v>
      </c>
      <c r="E17" s="73">
        <v>0.29166666666666669</v>
      </c>
      <c r="F17" s="73">
        <v>0.33333333333333331</v>
      </c>
      <c r="G17" s="74">
        <f t="shared" si="1"/>
        <v>4.166666666666663E-2</v>
      </c>
      <c r="H17" s="75">
        <f t="shared" si="2"/>
        <v>44794</v>
      </c>
      <c r="I17" s="75" t="s">
        <v>81</v>
      </c>
      <c r="J17" s="76">
        <v>0.29166666666666669</v>
      </c>
      <c r="K17" s="76">
        <v>0.33333333333333331</v>
      </c>
      <c r="L17" s="74">
        <f t="shared" si="3"/>
        <v>0</v>
      </c>
      <c r="M17" s="77">
        <f t="shared" si="4"/>
        <v>44800</v>
      </c>
      <c r="N17" s="78" t="s">
        <v>82</v>
      </c>
      <c r="O17" s="79">
        <v>0.29166666666666669</v>
      </c>
      <c r="P17" s="79">
        <v>0.33333333333333331</v>
      </c>
      <c r="Q17" s="74">
        <f t="shared" si="5"/>
        <v>4.166666666666663E-2</v>
      </c>
      <c r="R17" s="80">
        <f t="shared" si="6"/>
        <v>44808</v>
      </c>
      <c r="S17" s="75" t="s">
        <v>82</v>
      </c>
      <c r="T17" s="73">
        <v>0.29166666666666669</v>
      </c>
      <c r="U17" s="73">
        <v>0.33333333333333331</v>
      </c>
      <c r="V17" s="74">
        <f t="shared" si="7"/>
        <v>4.166666666666663E-2</v>
      </c>
      <c r="W17" s="81">
        <f t="shared" si="8"/>
        <v>0.12499999999999989</v>
      </c>
    </row>
    <row r="18" spans="1:23" x14ac:dyDescent="0.25">
      <c r="A18" s="2"/>
      <c r="B18" s="2"/>
      <c r="C18" s="66" t="s">
        <v>230</v>
      </c>
      <c r="D18" s="72">
        <v>44794</v>
      </c>
      <c r="E18" s="73">
        <v>0.29166666666666669</v>
      </c>
      <c r="F18" s="73">
        <v>0.33333333333333331</v>
      </c>
      <c r="G18" s="74">
        <f t="shared" si="1"/>
        <v>4.166666666666663E-2</v>
      </c>
      <c r="H18" s="75">
        <f t="shared" si="2"/>
        <v>44795</v>
      </c>
      <c r="I18" s="75" t="s">
        <v>81</v>
      </c>
      <c r="J18" s="76">
        <v>0.29166666666666669</v>
      </c>
      <c r="K18" s="76">
        <v>0.33333333333333331</v>
      </c>
      <c r="L18" s="74">
        <f t="shared" si="3"/>
        <v>0</v>
      </c>
      <c r="M18" s="77">
        <f t="shared" si="4"/>
        <v>44801</v>
      </c>
      <c r="N18" s="78" t="s">
        <v>82</v>
      </c>
      <c r="O18" s="79">
        <v>0.29166666666666669</v>
      </c>
      <c r="P18" s="79">
        <v>0.33333333333333331</v>
      </c>
      <c r="Q18" s="74">
        <f t="shared" si="5"/>
        <v>4.166666666666663E-2</v>
      </c>
      <c r="R18" s="80">
        <f t="shared" si="6"/>
        <v>44809</v>
      </c>
      <c r="S18" s="75" t="s">
        <v>82</v>
      </c>
      <c r="T18" s="73">
        <v>0.29166666666666669</v>
      </c>
      <c r="U18" s="73">
        <v>0.33333333333333331</v>
      </c>
      <c r="V18" s="74">
        <f t="shared" si="7"/>
        <v>4.166666666666663E-2</v>
      </c>
      <c r="W18" s="81">
        <f t="shared" si="8"/>
        <v>0.12499999999999989</v>
      </c>
    </row>
    <row r="19" spans="1:23" x14ac:dyDescent="0.25">
      <c r="A19" s="2"/>
      <c r="B19" s="2"/>
      <c r="C19" s="66" t="s">
        <v>231</v>
      </c>
      <c r="D19" s="72">
        <v>44795</v>
      </c>
      <c r="E19" s="73">
        <v>0.29166666666666669</v>
      </c>
      <c r="F19" s="73">
        <v>0.33333333333333331</v>
      </c>
      <c r="G19" s="74">
        <f t="shared" si="1"/>
        <v>4.166666666666663E-2</v>
      </c>
      <c r="H19" s="75">
        <f t="shared" si="2"/>
        <v>44796</v>
      </c>
      <c r="I19" s="75" t="s">
        <v>81</v>
      </c>
      <c r="J19" s="76">
        <v>0.29166666666666669</v>
      </c>
      <c r="K19" s="76">
        <v>0.33333333333333331</v>
      </c>
      <c r="L19" s="74">
        <f t="shared" si="3"/>
        <v>0</v>
      </c>
      <c r="M19" s="77">
        <f t="shared" si="4"/>
        <v>44802</v>
      </c>
      <c r="N19" s="78" t="s">
        <v>82</v>
      </c>
      <c r="O19" s="79">
        <v>0.29166666666666669</v>
      </c>
      <c r="P19" s="79">
        <v>0.33333333333333331</v>
      </c>
      <c r="Q19" s="74">
        <f t="shared" si="5"/>
        <v>4.166666666666663E-2</v>
      </c>
      <c r="R19" s="80">
        <f t="shared" si="6"/>
        <v>44810</v>
      </c>
      <c r="S19" s="75" t="s">
        <v>82</v>
      </c>
      <c r="T19" s="73">
        <v>0.29166666666666669</v>
      </c>
      <c r="U19" s="73">
        <v>0.33333333333333331</v>
      </c>
      <c r="V19" s="74">
        <f t="shared" si="7"/>
        <v>4.166666666666663E-2</v>
      </c>
      <c r="W19" s="81">
        <f t="shared" si="8"/>
        <v>0.12499999999999989</v>
      </c>
    </row>
    <row r="20" spans="1:23" x14ac:dyDescent="0.25">
      <c r="A20" s="2"/>
      <c r="B20" s="2"/>
      <c r="C20" s="66" t="s">
        <v>232</v>
      </c>
      <c r="D20" s="72">
        <v>44796</v>
      </c>
      <c r="E20" s="73">
        <v>0.29166666666666669</v>
      </c>
      <c r="F20" s="73">
        <v>0.33333333333333331</v>
      </c>
      <c r="G20" s="74">
        <f t="shared" si="1"/>
        <v>4.166666666666663E-2</v>
      </c>
      <c r="H20" s="75">
        <f t="shared" si="2"/>
        <v>44797</v>
      </c>
      <c r="I20" s="75" t="s">
        <v>81</v>
      </c>
      <c r="J20" s="76">
        <v>0.29166666666666669</v>
      </c>
      <c r="K20" s="76">
        <v>0.33333333333333331</v>
      </c>
      <c r="L20" s="74">
        <f t="shared" si="3"/>
        <v>0</v>
      </c>
      <c r="M20" s="77">
        <f t="shared" si="4"/>
        <v>44803</v>
      </c>
      <c r="N20" s="78" t="s">
        <v>82</v>
      </c>
      <c r="O20" s="79">
        <v>0.29166666666666669</v>
      </c>
      <c r="P20" s="79">
        <v>0.33333333333333331</v>
      </c>
      <c r="Q20" s="74">
        <f t="shared" si="5"/>
        <v>4.166666666666663E-2</v>
      </c>
      <c r="R20" s="80">
        <f t="shared" si="6"/>
        <v>44811</v>
      </c>
      <c r="S20" s="75" t="s">
        <v>82</v>
      </c>
      <c r="T20" s="73">
        <v>0.29166666666666669</v>
      </c>
      <c r="U20" s="73">
        <v>0.33333333333333331</v>
      </c>
      <c r="V20" s="74">
        <f t="shared" si="7"/>
        <v>4.166666666666663E-2</v>
      </c>
      <c r="W20" s="81">
        <f t="shared" si="8"/>
        <v>0.12499999999999989</v>
      </c>
    </row>
    <row r="21" spans="1:23" x14ac:dyDescent="0.25">
      <c r="A21" s="2"/>
      <c r="B21" s="2"/>
      <c r="C21" s="66" t="s">
        <v>233</v>
      </c>
      <c r="D21" s="72">
        <v>44797</v>
      </c>
      <c r="E21" s="73">
        <v>0.29166666666666669</v>
      </c>
      <c r="F21" s="73">
        <v>0.33333333333333331</v>
      </c>
      <c r="G21" s="74">
        <f t="shared" si="1"/>
        <v>4.166666666666663E-2</v>
      </c>
      <c r="H21" s="75">
        <f t="shared" si="2"/>
        <v>44798</v>
      </c>
      <c r="I21" s="75" t="s">
        <v>81</v>
      </c>
      <c r="J21" s="76">
        <v>0.29166666666666669</v>
      </c>
      <c r="K21" s="76">
        <v>0.33333333333333331</v>
      </c>
      <c r="L21" s="74">
        <f t="shared" si="3"/>
        <v>0</v>
      </c>
      <c r="M21" s="77">
        <f t="shared" si="4"/>
        <v>44804</v>
      </c>
      <c r="N21" s="78" t="s">
        <v>82</v>
      </c>
      <c r="O21" s="79">
        <v>0.29166666666666669</v>
      </c>
      <c r="P21" s="79">
        <v>0.33333333333333331</v>
      </c>
      <c r="Q21" s="74">
        <f t="shared" si="5"/>
        <v>4.166666666666663E-2</v>
      </c>
      <c r="R21" s="80">
        <f t="shared" si="6"/>
        <v>44812</v>
      </c>
      <c r="S21" s="75" t="s">
        <v>82</v>
      </c>
      <c r="T21" s="73">
        <v>0.29166666666666669</v>
      </c>
      <c r="U21" s="73">
        <v>0.33333333333333331</v>
      </c>
      <c r="V21" s="74">
        <f t="shared" si="7"/>
        <v>4.166666666666663E-2</v>
      </c>
      <c r="W21" s="81">
        <f t="shared" si="8"/>
        <v>0.12499999999999989</v>
      </c>
    </row>
    <row r="22" spans="1:23" x14ac:dyDescent="0.25">
      <c r="A22" s="2"/>
      <c r="B22" s="2"/>
      <c r="C22" s="66" t="s">
        <v>234</v>
      </c>
      <c r="D22" s="72">
        <v>44798</v>
      </c>
      <c r="E22" s="73">
        <v>0.29166666666666669</v>
      </c>
      <c r="F22" s="73">
        <v>0.33333333333333331</v>
      </c>
      <c r="G22" s="74">
        <f t="shared" si="1"/>
        <v>4.166666666666663E-2</v>
      </c>
      <c r="H22" s="75">
        <f t="shared" si="2"/>
        <v>44799</v>
      </c>
      <c r="I22" s="75" t="s">
        <v>81</v>
      </c>
      <c r="J22" s="76">
        <v>0.29166666666666669</v>
      </c>
      <c r="K22" s="76">
        <v>0.33333333333333331</v>
      </c>
      <c r="L22" s="74">
        <f t="shared" si="3"/>
        <v>0</v>
      </c>
      <c r="M22" s="77">
        <f t="shared" si="4"/>
        <v>44805</v>
      </c>
      <c r="N22" s="78" t="s">
        <v>82</v>
      </c>
      <c r="O22" s="79">
        <v>0.29166666666666669</v>
      </c>
      <c r="P22" s="79">
        <v>0.33333333333333331</v>
      </c>
      <c r="Q22" s="74">
        <f t="shared" si="5"/>
        <v>4.166666666666663E-2</v>
      </c>
      <c r="R22" s="80">
        <f t="shared" si="6"/>
        <v>44813</v>
      </c>
      <c r="S22" s="75" t="s">
        <v>82</v>
      </c>
      <c r="T22" s="73">
        <v>0.29166666666666669</v>
      </c>
      <c r="U22" s="73">
        <v>0.33333333333333331</v>
      </c>
      <c r="V22" s="74">
        <f t="shared" si="7"/>
        <v>4.166666666666663E-2</v>
      </c>
      <c r="W22" s="81">
        <f t="shared" si="8"/>
        <v>0.12499999999999989</v>
      </c>
    </row>
    <row r="23" spans="1:23" x14ac:dyDescent="0.25">
      <c r="A23" s="2"/>
      <c r="B23" s="2"/>
      <c r="C23" s="66" t="s">
        <v>235</v>
      </c>
      <c r="D23" s="72">
        <v>44799</v>
      </c>
      <c r="E23" s="73">
        <v>0.29166666666666669</v>
      </c>
      <c r="F23" s="73">
        <v>0.33333333333333331</v>
      </c>
      <c r="G23" s="74">
        <f t="shared" si="1"/>
        <v>4.166666666666663E-2</v>
      </c>
      <c r="H23" s="75">
        <f t="shared" si="2"/>
        <v>44800</v>
      </c>
      <c r="I23" s="75" t="s">
        <v>81</v>
      </c>
      <c r="J23" s="76">
        <v>0.29166666666666669</v>
      </c>
      <c r="K23" s="76">
        <v>0.33333333333333331</v>
      </c>
      <c r="L23" s="74">
        <f t="shared" si="3"/>
        <v>0</v>
      </c>
      <c r="M23" s="77">
        <f t="shared" si="4"/>
        <v>44806</v>
      </c>
      <c r="N23" s="78" t="s">
        <v>82</v>
      </c>
      <c r="O23" s="79">
        <v>0.29166666666666669</v>
      </c>
      <c r="P23" s="79">
        <v>0.33333333333333331</v>
      </c>
      <c r="Q23" s="74">
        <f t="shared" si="5"/>
        <v>4.166666666666663E-2</v>
      </c>
      <c r="R23" s="80">
        <f t="shared" si="6"/>
        <v>44814</v>
      </c>
      <c r="S23" s="75" t="s">
        <v>82</v>
      </c>
      <c r="T23" s="73">
        <v>0.29166666666666669</v>
      </c>
      <c r="U23" s="73">
        <v>0.33333333333333331</v>
      </c>
      <c r="V23" s="74">
        <f t="shared" si="7"/>
        <v>4.166666666666663E-2</v>
      </c>
      <c r="W23" s="81">
        <f t="shared" si="8"/>
        <v>0.12499999999999989</v>
      </c>
    </row>
    <row r="24" spans="1:23" x14ac:dyDescent="0.25">
      <c r="A24" s="2"/>
      <c r="B24" s="2"/>
      <c r="C24" s="66" t="s">
        <v>236</v>
      </c>
      <c r="D24" s="72">
        <v>44800</v>
      </c>
      <c r="E24" s="73">
        <v>0.29166666666666669</v>
      </c>
      <c r="F24" s="73">
        <v>0.33333333333333331</v>
      </c>
      <c r="G24" s="74">
        <f t="shared" si="1"/>
        <v>4.166666666666663E-2</v>
      </c>
      <c r="H24" s="75">
        <f t="shared" si="2"/>
        <v>44801</v>
      </c>
      <c r="I24" s="75" t="s">
        <v>81</v>
      </c>
      <c r="J24" s="76">
        <v>0.29166666666666669</v>
      </c>
      <c r="K24" s="76">
        <v>0.33333333333333331</v>
      </c>
      <c r="L24" s="74">
        <f t="shared" si="3"/>
        <v>0</v>
      </c>
      <c r="M24" s="77">
        <f t="shared" si="4"/>
        <v>44807</v>
      </c>
      <c r="N24" s="78" t="s">
        <v>82</v>
      </c>
      <c r="O24" s="79">
        <v>0.29166666666666669</v>
      </c>
      <c r="P24" s="79">
        <v>0.33333333333333331</v>
      </c>
      <c r="Q24" s="74">
        <f t="shared" si="5"/>
        <v>4.166666666666663E-2</v>
      </c>
      <c r="R24" s="80">
        <f t="shared" si="6"/>
        <v>44815</v>
      </c>
      <c r="S24" s="75" t="s">
        <v>82</v>
      </c>
      <c r="T24" s="73">
        <v>0.29166666666666669</v>
      </c>
      <c r="U24" s="73">
        <v>0.33333333333333331</v>
      </c>
      <c r="V24" s="74">
        <f t="shared" si="7"/>
        <v>4.166666666666663E-2</v>
      </c>
      <c r="W24" s="81">
        <f t="shared" si="8"/>
        <v>0.12499999999999989</v>
      </c>
    </row>
    <row r="25" spans="1:23" x14ac:dyDescent="0.25">
      <c r="A25" s="2"/>
      <c r="B25" s="2"/>
      <c r="C25" s="66" t="s">
        <v>237</v>
      </c>
      <c r="D25" s="72">
        <v>44801</v>
      </c>
      <c r="E25" s="73">
        <v>0.29166666666666669</v>
      </c>
      <c r="F25" s="73">
        <v>0.33333333333333331</v>
      </c>
      <c r="G25" s="74">
        <f t="shared" si="1"/>
        <v>4.166666666666663E-2</v>
      </c>
      <c r="H25" s="75">
        <f t="shared" si="2"/>
        <v>44802</v>
      </c>
      <c r="I25" s="75" t="s">
        <v>81</v>
      </c>
      <c r="J25" s="76">
        <v>0.29166666666666669</v>
      </c>
      <c r="K25" s="76">
        <v>0.33333333333333331</v>
      </c>
      <c r="L25" s="74">
        <f t="shared" si="3"/>
        <v>0</v>
      </c>
      <c r="M25" s="77">
        <f t="shared" si="4"/>
        <v>44808</v>
      </c>
      <c r="N25" s="78" t="s">
        <v>82</v>
      </c>
      <c r="O25" s="79">
        <v>0.29166666666666669</v>
      </c>
      <c r="P25" s="79">
        <v>0.33333333333333331</v>
      </c>
      <c r="Q25" s="74">
        <f t="shared" si="5"/>
        <v>4.166666666666663E-2</v>
      </c>
      <c r="R25" s="80">
        <f t="shared" si="6"/>
        <v>44816</v>
      </c>
      <c r="S25" s="75" t="s">
        <v>82</v>
      </c>
      <c r="T25" s="73">
        <v>0.29166666666666669</v>
      </c>
      <c r="U25" s="73">
        <v>0.33333333333333331</v>
      </c>
      <c r="V25" s="74">
        <f t="shared" si="7"/>
        <v>4.166666666666663E-2</v>
      </c>
      <c r="W25" s="81">
        <f t="shared" si="8"/>
        <v>0.12499999999999989</v>
      </c>
    </row>
    <row r="26" spans="1:23" x14ac:dyDescent="0.25">
      <c r="A26" s="2"/>
      <c r="B26" s="2"/>
      <c r="C26" s="66" t="s">
        <v>238</v>
      </c>
      <c r="D26" s="72">
        <v>44802</v>
      </c>
      <c r="E26" s="73">
        <v>0.29166666666666669</v>
      </c>
      <c r="F26" s="73">
        <v>0.33333333333333331</v>
      </c>
      <c r="G26" s="74">
        <f t="shared" si="1"/>
        <v>4.166666666666663E-2</v>
      </c>
      <c r="H26" s="75">
        <f t="shared" si="2"/>
        <v>44803</v>
      </c>
      <c r="I26" s="75" t="s">
        <v>81</v>
      </c>
      <c r="J26" s="76">
        <v>0.29166666666666669</v>
      </c>
      <c r="K26" s="76">
        <v>0.33333333333333331</v>
      </c>
      <c r="L26" s="74">
        <f t="shared" si="3"/>
        <v>0</v>
      </c>
      <c r="M26" s="77">
        <f t="shared" si="4"/>
        <v>44809</v>
      </c>
      <c r="N26" s="78" t="s">
        <v>82</v>
      </c>
      <c r="O26" s="79">
        <v>0.29166666666666669</v>
      </c>
      <c r="P26" s="79">
        <v>0.33333333333333331</v>
      </c>
      <c r="Q26" s="74">
        <f t="shared" si="5"/>
        <v>4.166666666666663E-2</v>
      </c>
      <c r="R26" s="80">
        <f t="shared" si="6"/>
        <v>44817</v>
      </c>
      <c r="S26" s="75" t="s">
        <v>82</v>
      </c>
      <c r="T26" s="73">
        <v>0.29166666666666669</v>
      </c>
      <c r="U26" s="73">
        <v>0.33333333333333331</v>
      </c>
      <c r="V26" s="74">
        <f t="shared" si="7"/>
        <v>4.166666666666663E-2</v>
      </c>
      <c r="W26" s="81">
        <f t="shared" si="8"/>
        <v>0.12499999999999989</v>
      </c>
    </row>
    <row r="27" spans="1:23" x14ac:dyDescent="0.25">
      <c r="A27" s="2"/>
      <c r="B27" s="2"/>
      <c r="C27" s="66" t="s">
        <v>239</v>
      </c>
      <c r="D27" s="72">
        <v>44803</v>
      </c>
      <c r="E27" s="73">
        <v>0.29166666666666669</v>
      </c>
      <c r="F27" s="73">
        <v>0.33333333333333331</v>
      </c>
      <c r="G27" s="74">
        <f t="shared" si="1"/>
        <v>4.166666666666663E-2</v>
      </c>
      <c r="H27" s="75">
        <f t="shared" si="2"/>
        <v>44804</v>
      </c>
      <c r="I27" s="75" t="s">
        <v>81</v>
      </c>
      <c r="J27" s="76">
        <v>0.29166666666666669</v>
      </c>
      <c r="K27" s="76">
        <v>0.33333333333333331</v>
      </c>
      <c r="L27" s="74">
        <f t="shared" si="3"/>
        <v>0</v>
      </c>
      <c r="M27" s="77">
        <f t="shared" si="4"/>
        <v>44810</v>
      </c>
      <c r="N27" s="78" t="s">
        <v>82</v>
      </c>
      <c r="O27" s="79">
        <v>0.29166666666666669</v>
      </c>
      <c r="P27" s="79">
        <v>0.33333333333333331</v>
      </c>
      <c r="Q27" s="74">
        <f t="shared" si="5"/>
        <v>4.166666666666663E-2</v>
      </c>
      <c r="R27" s="80">
        <f t="shared" si="6"/>
        <v>44818</v>
      </c>
      <c r="S27" s="75" t="s">
        <v>82</v>
      </c>
      <c r="T27" s="73">
        <v>0.29166666666666669</v>
      </c>
      <c r="U27" s="73">
        <v>0.33333333333333331</v>
      </c>
      <c r="V27" s="74">
        <f t="shared" si="7"/>
        <v>4.166666666666663E-2</v>
      </c>
      <c r="W27" s="81">
        <f t="shared" si="8"/>
        <v>0.12499999999999989</v>
      </c>
    </row>
    <row r="28" spans="1:23" x14ac:dyDescent="0.25">
      <c r="A28" s="2"/>
      <c r="B28" s="2"/>
      <c r="C28" s="66" t="s">
        <v>240</v>
      </c>
      <c r="D28" s="72">
        <v>44804</v>
      </c>
      <c r="E28" s="73">
        <v>0.29166666666666669</v>
      </c>
      <c r="F28" s="73">
        <v>0.33333333333333331</v>
      </c>
      <c r="G28" s="74">
        <f t="shared" si="1"/>
        <v>4.166666666666663E-2</v>
      </c>
      <c r="H28" s="75">
        <f t="shared" si="2"/>
        <v>44805</v>
      </c>
      <c r="I28" s="75" t="s">
        <v>81</v>
      </c>
      <c r="J28" s="76">
        <v>0.29166666666666669</v>
      </c>
      <c r="K28" s="76">
        <v>0.33333333333333331</v>
      </c>
      <c r="L28" s="74">
        <f t="shared" si="3"/>
        <v>0</v>
      </c>
      <c r="M28" s="77">
        <f t="shared" si="4"/>
        <v>44811</v>
      </c>
      <c r="N28" s="78" t="s">
        <v>82</v>
      </c>
      <c r="O28" s="79">
        <v>0.29166666666666669</v>
      </c>
      <c r="P28" s="79">
        <v>0.33333333333333331</v>
      </c>
      <c r="Q28" s="74">
        <f t="shared" si="5"/>
        <v>4.166666666666663E-2</v>
      </c>
      <c r="R28" s="80">
        <f t="shared" si="6"/>
        <v>44819</v>
      </c>
      <c r="S28" s="75" t="s">
        <v>82</v>
      </c>
      <c r="T28" s="73">
        <v>0.29166666666666669</v>
      </c>
      <c r="U28" s="73">
        <v>0.33333333333333331</v>
      </c>
      <c r="V28" s="74">
        <f t="shared" si="7"/>
        <v>4.166666666666663E-2</v>
      </c>
      <c r="W28" s="81">
        <f t="shared" si="8"/>
        <v>0.12499999999999989</v>
      </c>
    </row>
    <row r="29" spans="1:23" x14ac:dyDescent="0.25">
      <c r="A29" s="2"/>
      <c r="B29" s="2"/>
      <c r="C29" s="66" t="s">
        <v>241</v>
      </c>
      <c r="D29" s="72">
        <v>44805</v>
      </c>
      <c r="E29" s="73">
        <v>0.29166666666666669</v>
      </c>
      <c r="F29" s="73">
        <v>0.33333333333333331</v>
      </c>
      <c r="G29" s="74">
        <f t="shared" si="1"/>
        <v>4.166666666666663E-2</v>
      </c>
      <c r="H29" s="75">
        <f t="shared" si="2"/>
        <v>44806</v>
      </c>
      <c r="I29" s="75" t="s">
        <v>81</v>
      </c>
      <c r="J29" s="76">
        <v>0.29166666666666669</v>
      </c>
      <c r="K29" s="76">
        <v>0.33333333333333331</v>
      </c>
      <c r="L29" s="74">
        <f t="shared" si="3"/>
        <v>0</v>
      </c>
      <c r="M29" s="77">
        <f t="shared" si="4"/>
        <v>44812</v>
      </c>
      <c r="N29" s="78" t="s">
        <v>82</v>
      </c>
      <c r="O29" s="79">
        <v>0.29166666666666669</v>
      </c>
      <c r="P29" s="79">
        <v>0.33333333333333331</v>
      </c>
      <c r="Q29" s="74">
        <f t="shared" si="5"/>
        <v>4.166666666666663E-2</v>
      </c>
      <c r="R29" s="80">
        <f t="shared" si="6"/>
        <v>44820</v>
      </c>
      <c r="S29" s="75" t="s">
        <v>82</v>
      </c>
      <c r="T29" s="73">
        <v>0.29166666666666669</v>
      </c>
      <c r="U29" s="73">
        <v>0.33333333333333331</v>
      </c>
      <c r="V29" s="74">
        <f t="shared" si="7"/>
        <v>4.166666666666663E-2</v>
      </c>
      <c r="W29" s="81">
        <f t="shared" si="8"/>
        <v>0.12499999999999989</v>
      </c>
    </row>
    <row r="30" spans="1:23" x14ac:dyDescent="0.25">
      <c r="A30" s="2"/>
      <c r="B30" s="2"/>
      <c r="C30" s="66" t="s">
        <v>242</v>
      </c>
      <c r="D30" s="72">
        <v>44806</v>
      </c>
      <c r="E30" s="73">
        <v>0.29166666666666669</v>
      </c>
      <c r="F30" s="73">
        <v>0.33333333333333331</v>
      </c>
      <c r="G30" s="74">
        <f t="shared" si="1"/>
        <v>4.166666666666663E-2</v>
      </c>
      <c r="H30" s="75">
        <f t="shared" si="2"/>
        <v>44807</v>
      </c>
      <c r="I30" s="75" t="s">
        <v>81</v>
      </c>
      <c r="J30" s="76">
        <v>0.29166666666666669</v>
      </c>
      <c r="K30" s="76">
        <v>0.33333333333333331</v>
      </c>
      <c r="L30" s="74">
        <f t="shared" si="3"/>
        <v>0</v>
      </c>
      <c r="M30" s="77">
        <f t="shared" si="4"/>
        <v>44813</v>
      </c>
      <c r="N30" s="78" t="s">
        <v>82</v>
      </c>
      <c r="O30" s="79">
        <v>0.29166666666666669</v>
      </c>
      <c r="P30" s="79">
        <v>0.33333333333333331</v>
      </c>
      <c r="Q30" s="74">
        <f t="shared" si="5"/>
        <v>4.166666666666663E-2</v>
      </c>
      <c r="R30" s="80">
        <f t="shared" si="6"/>
        <v>44821</v>
      </c>
      <c r="S30" s="75" t="s">
        <v>82</v>
      </c>
      <c r="T30" s="73">
        <v>0.29166666666666669</v>
      </c>
      <c r="U30" s="73">
        <v>0.33333333333333331</v>
      </c>
      <c r="V30" s="74">
        <f t="shared" si="7"/>
        <v>4.166666666666663E-2</v>
      </c>
      <c r="W30" s="81">
        <f t="shared" si="8"/>
        <v>0.12499999999999989</v>
      </c>
    </row>
    <row r="31" spans="1:23" x14ac:dyDescent="0.25">
      <c r="A31" s="2"/>
      <c r="B31" s="2"/>
      <c r="C31" s="66" t="s">
        <v>243</v>
      </c>
      <c r="D31" s="72">
        <v>44807</v>
      </c>
      <c r="E31" s="73">
        <v>0.29166666666666669</v>
      </c>
      <c r="F31" s="73">
        <v>0.33333333333333331</v>
      </c>
      <c r="G31" s="74">
        <f t="shared" si="1"/>
        <v>4.166666666666663E-2</v>
      </c>
      <c r="H31" s="75">
        <f t="shared" si="2"/>
        <v>44808</v>
      </c>
      <c r="I31" s="75" t="s">
        <v>81</v>
      </c>
      <c r="J31" s="76">
        <v>0.29166666666666669</v>
      </c>
      <c r="K31" s="76">
        <v>0.33333333333333331</v>
      </c>
      <c r="L31" s="74">
        <f t="shared" si="3"/>
        <v>0</v>
      </c>
      <c r="M31" s="77">
        <f t="shared" si="4"/>
        <v>44814</v>
      </c>
      <c r="N31" s="78" t="s">
        <v>82</v>
      </c>
      <c r="O31" s="79">
        <v>0.29166666666666669</v>
      </c>
      <c r="P31" s="79">
        <v>0.33333333333333331</v>
      </c>
      <c r="Q31" s="74">
        <f t="shared" si="5"/>
        <v>4.166666666666663E-2</v>
      </c>
      <c r="R31" s="80">
        <f t="shared" si="6"/>
        <v>44822</v>
      </c>
      <c r="S31" s="75" t="s">
        <v>82</v>
      </c>
      <c r="T31" s="73">
        <v>0.29166666666666669</v>
      </c>
      <c r="U31" s="73">
        <v>0.33333333333333331</v>
      </c>
      <c r="V31" s="74">
        <f t="shared" si="7"/>
        <v>4.166666666666663E-2</v>
      </c>
      <c r="W31" s="81">
        <f t="shared" si="8"/>
        <v>0.12499999999999989</v>
      </c>
    </row>
    <row r="32" spans="1:23" ht="30" x14ac:dyDescent="0.25">
      <c r="A32" s="2"/>
      <c r="B32" s="2"/>
      <c r="C32" s="66" t="s">
        <v>244</v>
      </c>
      <c r="D32" s="72">
        <v>44808</v>
      </c>
      <c r="E32" s="73">
        <v>0.29166666666666669</v>
      </c>
      <c r="F32" s="73">
        <v>0.33333333333333331</v>
      </c>
      <c r="G32" s="74">
        <f t="shared" si="1"/>
        <v>4.166666666666663E-2</v>
      </c>
      <c r="H32" s="75">
        <f t="shared" si="2"/>
        <v>44809</v>
      </c>
      <c r="I32" s="75" t="s">
        <v>81</v>
      </c>
      <c r="J32" s="76">
        <v>0.29166666666666669</v>
      </c>
      <c r="K32" s="76">
        <v>0.33333333333333331</v>
      </c>
      <c r="L32" s="74">
        <f t="shared" si="3"/>
        <v>0</v>
      </c>
      <c r="M32" s="77">
        <f t="shared" si="4"/>
        <v>44815</v>
      </c>
      <c r="N32" s="78" t="s">
        <v>82</v>
      </c>
      <c r="O32" s="79">
        <v>0.29166666666666669</v>
      </c>
      <c r="P32" s="79">
        <v>0.33333333333333331</v>
      </c>
      <c r="Q32" s="74">
        <f t="shared" si="5"/>
        <v>4.166666666666663E-2</v>
      </c>
      <c r="R32" s="80">
        <f t="shared" si="6"/>
        <v>44823</v>
      </c>
      <c r="S32" s="75" t="s">
        <v>82</v>
      </c>
      <c r="T32" s="73">
        <v>0.29166666666666669</v>
      </c>
      <c r="U32" s="73">
        <v>0.33333333333333331</v>
      </c>
      <c r="V32" s="74">
        <f t="shared" si="7"/>
        <v>4.166666666666663E-2</v>
      </c>
      <c r="W32" s="81">
        <f t="shared" si="8"/>
        <v>0.12499999999999989</v>
      </c>
    </row>
    <row r="33" spans="1:23" ht="30" x14ac:dyDescent="0.25">
      <c r="A33" s="2"/>
      <c r="B33" s="2"/>
      <c r="C33" s="66" t="s">
        <v>245</v>
      </c>
      <c r="D33" s="72">
        <v>44809</v>
      </c>
      <c r="E33" s="73">
        <v>0.29166666666666669</v>
      </c>
      <c r="F33" s="73">
        <v>0.33333333333333331</v>
      </c>
      <c r="G33" s="74">
        <f t="shared" si="1"/>
        <v>4.166666666666663E-2</v>
      </c>
      <c r="H33" s="75">
        <f t="shared" si="2"/>
        <v>44810</v>
      </c>
      <c r="I33" s="75" t="s">
        <v>81</v>
      </c>
      <c r="J33" s="76">
        <v>0.29166666666666669</v>
      </c>
      <c r="K33" s="76">
        <v>0.33333333333333331</v>
      </c>
      <c r="L33" s="74">
        <f t="shared" si="3"/>
        <v>0</v>
      </c>
      <c r="M33" s="77">
        <f t="shared" si="4"/>
        <v>44816</v>
      </c>
      <c r="N33" s="78" t="s">
        <v>82</v>
      </c>
      <c r="O33" s="79">
        <v>0.29166666666666669</v>
      </c>
      <c r="P33" s="79">
        <v>0.33333333333333331</v>
      </c>
      <c r="Q33" s="74">
        <f t="shared" si="5"/>
        <v>4.166666666666663E-2</v>
      </c>
      <c r="R33" s="80">
        <f t="shared" si="6"/>
        <v>44824</v>
      </c>
      <c r="S33" s="75" t="s">
        <v>82</v>
      </c>
      <c r="T33" s="73">
        <v>0.29166666666666669</v>
      </c>
      <c r="U33" s="73">
        <v>0.33333333333333331</v>
      </c>
      <c r="V33" s="74">
        <f t="shared" si="7"/>
        <v>4.166666666666663E-2</v>
      </c>
      <c r="W33" s="81">
        <f t="shared" si="8"/>
        <v>0.12499999999999989</v>
      </c>
    </row>
    <row r="34" spans="1:23" x14ac:dyDescent="0.25">
      <c r="A34" s="2"/>
      <c r="B34" s="2"/>
      <c r="C34" s="66" t="s">
        <v>246</v>
      </c>
      <c r="D34" s="72">
        <v>44810</v>
      </c>
      <c r="E34" s="73">
        <v>0.29166666666666669</v>
      </c>
      <c r="F34" s="73">
        <v>0.33333333333333331</v>
      </c>
      <c r="G34" s="74">
        <f t="shared" si="1"/>
        <v>4.166666666666663E-2</v>
      </c>
      <c r="H34" s="75">
        <f t="shared" si="2"/>
        <v>44811</v>
      </c>
      <c r="I34" s="75" t="s">
        <v>81</v>
      </c>
      <c r="J34" s="76">
        <v>0.29166666666666669</v>
      </c>
      <c r="K34" s="76">
        <v>0.33333333333333331</v>
      </c>
      <c r="L34" s="74">
        <f t="shared" si="3"/>
        <v>0</v>
      </c>
      <c r="M34" s="77">
        <f t="shared" si="4"/>
        <v>44817</v>
      </c>
      <c r="N34" s="78" t="s">
        <v>82</v>
      </c>
      <c r="O34" s="79">
        <v>0.29166666666666669</v>
      </c>
      <c r="P34" s="79">
        <v>0.33333333333333331</v>
      </c>
      <c r="Q34" s="74">
        <f t="shared" si="5"/>
        <v>4.166666666666663E-2</v>
      </c>
      <c r="R34" s="80">
        <f t="shared" si="6"/>
        <v>44825</v>
      </c>
      <c r="S34" s="75" t="s">
        <v>82</v>
      </c>
      <c r="T34" s="73">
        <v>0.29166666666666669</v>
      </c>
      <c r="U34" s="73">
        <v>0.33333333333333331</v>
      </c>
      <c r="V34" s="74">
        <f t="shared" si="7"/>
        <v>4.166666666666663E-2</v>
      </c>
      <c r="W34" s="81">
        <f t="shared" si="8"/>
        <v>0.12499999999999989</v>
      </c>
    </row>
    <row r="35" spans="1:23" x14ac:dyDescent="0.25">
      <c r="A35" s="2"/>
      <c r="B35" s="2"/>
      <c r="C35" s="66" t="s">
        <v>247</v>
      </c>
      <c r="D35" s="72">
        <v>44811</v>
      </c>
      <c r="E35" s="73">
        <v>0.29166666666666669</v>
      </c>
      <c r="F35" s="73">
        <v>0.33333333333333331</v>
      </c>
      <c r="G35" s="74">
        <f t="shared" si="1"/>
        <v>4.166666666666663E-2</v>
      </c>
      <c r="H35" s="75">
        <f t="shared" si="2"/>
        <v>44812</v>
      </c>
      <c r="I35" s="75" t="s">
        <v>81</v>
      </c>
      <c r="J35" s="76">
        <v>0.29166666666666669</v>
      </c>
      <c r="K35" s="76">
        <v>0.33333333333333331</v>
      </c>
      <c r="L35" s="74">
        <f t="shared" si="3"/>
        <v>0</v>
      </c>
      <c r="M35" s="77">
        <f t="shared" si="4"/>
        <v>44818</v>
      </c>
      <c r="N35" s="78" t="s">
        <v>82</v>
      </c>
      <c r="O35" s="79">
        <v>0.29166666666666669</v>
      </c>
      <c r="P35" s="79">
        <v>0.33333333333333331</v>
      </c>
      <c r="Q35" s="74">
        <f t="shared" si="5"/>
        <v>4.166666666666663E-2</v>
      </c>
      <c r="R35" s="80">
        <f t="shared" si="6"/>
        <v>44826</v>
      </c>
      <c r="S35" s="75" t="s">
        <v>82</v>
      </c>
      <c r="T35" s="73">
        <v>0.29166666666666669</v>
      </c>
      <c r="U35" s="73">
        <v>0.33333333333333331</v>
      </c>
      <c r="V35" s="74">
        <f t="shared" si="7"/>
        <v>4.166666666666663E-2</v>
      </c>
      <c r="W35" s="81">
        <f t="shared" si="8"/>
        <v>0.12499999999999989</v>
      </c>
    </row>
    <row r="36" spans="1:23" x14ac:dyDescent="0.25">
      <c r="A36" s="2"/>
      <c r="B36" s="2"/>
      <c r="C36" s="66" t="s">
        <v>248</v>
      </c>
      <c r="D36" s="72">
        <v>44812</v>
      </c>
      <c r="E36" s="73">
        <v>0.29166666666666669</v>
      </c>
      <c r="F36" s="73">
        <v>0.33333333333333331</v>
      </c>
      <c r="G36" s="74">
        <f t="shared" si="1"/>
        <v>4.166666666666663E-2</v>
      </c>
      <c r="H36" s="75">
        <f t="shared" si="2"/>
        <v>44813</v>
      </c>
      <c r="I36" s="75" t="s">
        <v>81</v>
      </c>
      <c r="J36" s="76">
        <v>0.29166666666666669</v>
      </c>
      <c r="K36" s="76">
        <v>0.33333333333333331</v>
      </c>
      <c r="L36" s="74">
        <f t="shared" si="3"/>
        <v>0</v>
      </c>
      <c r="M36" s="77">
        <f t="shared" si="4"/>
        <v>44819</v>
      </c>
      <c r="N36" s="78" t="s">
        <v>82</v>
      </c>
      <c r="O36" s="79">
        <v>0.29166666666666669</v>
      </c>
      <c r="P36" s="79">
        <v>0.33333333333333331</v>
      </c>
      <c r="Q36" s="74">
        <f t="shared" si="5"/>
        <v>4.166666666666663E-2</v>
      </c>
      <c r="R36" s="80">
        <f t="shared" si="6"/>
        <v>44827</v>
      </c>
      <c r="S36" s="75" t="s">
        <v>82</v>
      </c>
      <c r="T36" s="73">
        <v>0.29166666666666669</v>
      </c>
      <c r="U36" s="73">
        <v>0.33333333333333331</v>
      </c>
      <c r="V36" s="74">
        <f t="shared" si="7"/>
        <v>4.166666666666663E-2</v>
      </c>
      <c r="W36" s="81">
        <f t="shared" si="8"/>
        <v>0.12499999999999989</v>
      </c>
    </row>
    <row r="37" spans="1:23" ht="30" x14ac:dyDescent="0.25">
      <c r="A37" s="2"/>
      <c r="B37" s="2"/>
      <c r="C37" s="66" t="s">
        <v>249</v>
      </c>
      <c r="D37" s="72">
        <v>44813</v>
      </c>
      <c r="E37" s="73">
        <v>0.29166666666666669</v>
      </c>
      <c r="F37" s="73">
        <v>0.33333333333333331</v>
      </c>
      <c r="G37" s="74">
        <f t="shared" si="1"/>
        <v>4.166666666666663E-2</v>
      </c>
      <c r="H37" s="75">
        <f t="shared" si="2"/>
        <v>44814</v>
      </c>
      <c r="I37" s="75" t="s">
        <v>81</v>
      </c>
      <c r="J37" s="76">
        <v>0.29166666666666669</v>
      </c>
      <c r="K37" s="76">
        <v>0.33333333333333331</v>
      </c>
      <c r="L37" s="74">
        <f t="shared" si="3"/>
        <v>0</v>
      </c>
      <c r="M37" s="77">
        <f t="shared" si="4"/>
        <v>44820</v>
      </c>
      <c r="N37" s="78" t="s">
        <v>82</v>
      </c>
      <c r="O37" s="79">
        <v>0.29166666666666669</v>
      </c>
      <c r="P37" s="79">
        <v>0.33333333333333331</v>
      </c>
      <c r="Q37" s="74">
        <f t="shared" si="5"/>
        <v>4.166666666666663E-2</v>
      </c>
      <c r="R37" s="80">
        <f t="shared" si="6"/>
        <v>44828</v>
      </c>
      <c r="S37" s="75" t="s">
        <v>82</v>
      </c>
      <c r="T37" s="73">
        <v>0.29166666666666669</v>
      </c>
      <c r="U37" s="73">
        <v>0.33333333333333331</v>
      </c>
      <c r="V37" s="74">
        <f t="shared" si="7"/>
        <v>4.166666666666663E-2</v>
      </c>
      <c r="W37" s="81">
        <f t="shared" si="8"/>
        <v>0.12499999999999989</v>
      </c>
    </row>
    <row r="38" spans="1:23" x14ac:dyDescent="0.25">
      <c r="A38" s="2"/>
      <c r="B38" s="2"/>
      <c r="C38" s="66" t="s">
        <v>250</v>
      </c>
      <c r="D38" s="72">
        <v>44814</v>
      </c>
      <c r="E38" s="73">
        <v>0.29166666666666669</v>
      </c>
      <c r="F38" s="73">
        <v>0.33333333333333331</v>
      </c>
      <c r="G38" s="74">
        <f t="shared" si="1"/>
        <v>4.166666666666663E-2</v>
      </c>
      <c r="H38" s="75">
        <f t="shared" si="2"/>
        <v>44815</v>
      </c>
      <c r="I38" s="75" t="s">
        <v>81</v>
      </c>
      <c r="J38" s="76">
        <v>0.29166666666666669</v>
      </c>
      <c r="K38" s="76">
        <v>0.33333333333333331</v>
      </c>
      <c r="L38" s="74">
        <f t="shared" si="3"/>
        <v>0</v>
      </c>
      <c r="M38" s="77">
        <f t="shared" si="4"/>
        <v>44821</v>
      </c>
      <c r="N38" s="78" t="s">
        <v>82</v>
      </c>
      <c r="O38" s="79">
        <v>0.29166666666666669</v>
      </c>
      <c r="P38" s="79">
        <v>0.33333333333333331</v>
      </c>
      <c r="Q38" s="74">
        <f t="shared" si="5"/>
        <v>4.166666666666663E-2</v>
      </c>
      <c r="R38" s="80">
        <f t="shared" si="6"/>
        <v>44829</v>
      </c>
      <c r="S38" s="75" t="s">
        <v>82</v>
      </c>
      <c r="T38" s="73">
        <v>0.29166666666666669</v>
      </c>
      <c r="U38" s="73">
        <v>0.33333333333333331</v>
      </c>
      <c r="V38" s="74">
        <f t="shared" si="7"/>
        <v>4.166666666666663E-2</v>
      </c>
      <c r="W38" s="81">
        <f t="shared" si="8"/>
        <v>0.12499999999999989</v>
      </c>
    </row>
    <row r="39" spans="1:23" ht="30" x14ac:dyDescent="0.25">
      <c r="A39" s="2"/>
      <c r="B39" s="2"/>
      <c r="C39" s="66" t="s">
        <v>251</v>
      </c>
      <c r="D39" s="72">
        <v>44815</v>
      </c>
      <c r="E39" s="73">
        <v>0.29166666666666669</v>
      </c>
      <c r="F39" s="73">
        <v>0.33333333333333331</v>
      </c>
      <c r="G39" s="74">
        <f t="shared" si="1"/>
        <v>4.166666666666663E-2</v>
      </c>
      <c r="H39" s="75">
        <f t="shared" si="2"/>
        <v>44816</v>
      </c>
      <c r="I39" s="75" t="s">
        <v>81</v>
      </c>
      <c r="J39" s="76">
        <v>0.29166666666666669</v>
      </c>
      <c r="K39" s="76">
        <v>0.33333333333333331</v>
      </c>
      <c r="L39" s="74">
        <f t="shared" si="3"/>
        <v>0</v>
      </c>
      <c r="M39" s="77">
        <f t="shared" si="4"/>
        <v>44822</v>
      </c>
      <c r="N39" s="78" t="s">
        <v>82</v>
      </c>
      <c r="O39" s="79">
        <v>0.29166666666666669</v>
      </c>
      <c r="P39" s="79">
        <v>0.33333333333333331</v>
      </c>
      <c r="Q39" s="74">
        <f t="shared" si="5"/>
        <v>4.166666666666663E-2</v>
      </c>
      <c r="R39" s="80">
        <f t="shared" si="6"/>
        <v>44830</v>
      </c>
      <c r="S39" s="75" t="s">
        <v>82</v>
      </c>
      <c r="T39" s="73">
        <v>0.29166666666666669</v>
      </c>
      <c r="U39" s="73">
        <v>0.33333333333333331</v>
      </c>
      <c r="V39" s="74">
        <f t="shared" si="7"/>
        <v>4.166666666666663E-2</v>
      </c>
      <c r="W39" s="81">
        <f t="shared" si="8"/>
        <v>0.12499999999999989</v>
      </c>
    </row>
    <row r="40" spans="1:23" ht="30" x14ac:dyDescent="0.25">
      <c r="A40" s="2"/>
      <c r="B40" s="2"/>
      <c r="C40" s="66" t="s">
        <v>252</v>
      </c>
      <c r="D40" s="72">
        <v>44816</v>
      </c>
      <c r="E40" s="73">
        <v>0.29166666666666669</v>
      </c>
      <c r="F40" s="73">
        <v>0.33333333333333331</v>
      </c>
      <c r="G40" s="74">
        <f t="shared" si="1"/>
        <v>4.166666666666663E-2</v>
      </c>
      <c r="H40" s="75">
        <f t="shared" si="2"/>
        <v>44817</v>
      </c>
      <c r="I40" s="75" t="s">
        <v>81</v>
      </c>
      <c r="J40" s="76">
        <v>0.29166666666666669</v>
      </c>
      <c r="K40" s="76">
        <v>0.33333333333333331</v>
      </c>
      <c r="L40" s="74">
        <f t="shared" si="3"/>
        <v>0</v>
      </c>
      <c r="M40" s="77">
        <f t="shared" si="4"/>
        <v>44823</v>
      </c>
      <c r="N40" s="78" t="s">
        <v>82</v>
      </c>
      <c r="O40" s="79">
        <v>0.29166666666666669</v>
      </c>
      <c r="P40" s="79">
        <v>0.33333333333333331</v>
      </c>
      <c r="Q40" s="74">
        <f t="shared" si="5"/>
        <v>4.166666666666663E-2</v>
      </c>
      <c r="R40" s="80">
        <f t="shared" si="6"/>
        <v>44831</v>
      </c>
      <c r="S40" s="75" t="s">
        <v>82</v>
      </c>
      <c r="T40" s="73">
        <v>0.29166666666666669</v>
      </c>
      <c r="U40" s="73">
        <v>0.33333333333333331</v>
      </c>
      <c r="V40" s="74">
        <f t="shared" si="7"/>
        <v>4.166666666666663E-2</v>
      </c>
      <c r="W40" s="81">
        <f t="shared" si="8"/>
        <v>0.12499999999999989</v>
      </c>
    </row>
    <row r="41" spans="1:23" ht="15.75" thickBot="1" x14ac:dyDescent="0.3">
      <c r="A41" s="2"/>
      <c r="B41" s="2"/>
      <c r="C41" s="68"/>
      <c r="D41" s="46"/>
      <c r="E41" s="47"/>
      <c r="F41" s="47"/>
      <c r="G41" s="48"/>
      <c r="H41" s="49"/>
      <c r="I41" s="49"/>
      <c r="J41" s="50"/>
      <c r="K41" s="50"/>
      <c r="L41" s="48"/>
      <c r="M41" s="52"/>
      <c r="N41" s="51"/>
      <c r="O41" s="47"/>
      <c r="P41" s="47"/>
      <c r="Q41" s="48"/>
      <c r="R41" s="51"/>
      <c r="S41" s="49"/>
      <c r="T41" s="47"/>
      <c r="U41" s="47"/>
      <c r="V41" s="48"/>
      <c r="W41" s="53"/>
    </row>
    <row r="42" spans="1:23" ht="15.75" thickBot="1" x14ac:dyDescent="0.3">
      <c r="C42" s="110" t="s">
        <v>83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</row>
    <row r="43" spans="1:23" x14ac:dyDescent="0.25"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</row>
    <row r="44" spans="1:23" x14ac:dyDescent="0.25"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</row>
    <row r="45" spans="1:23" x14ac:dyDescent="0.25"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6"/>
    </row>
    <row r="46" spans="1:23" x14ac:dyDescent="0.25"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6"/>
    </row>
    <row r="47" spans="1:23" ht="15.75" thickBot="1" x14ac:dyDescent="0.3"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9"/>
    </row>
  </sheetData>
  <mergeCells count="2">
    <mergeCell ref="C42:Q42"/>
    <mergeCell ref="C43:Q47"/>
  </mergeCells>
  <dataValidations count="1">
    <dataValidation type="list" allowBlank="1" showInputMessage="1" showErrorMessage="1" sqref="I7:I41 S7:S41 N7:N41" xr:uid="{00000000-0002-0000-0C00-000000000000}">
      <formula1>"Sim, Não"</formula1>
    </dataValidation>
  </dataValidations>
  <hyperlinks>
    <hyperlink ref="A15:B15" location="'D. Processual Civil'!A1" display="'D. Processual Civil'!A1" xr:uid="{BBC10762-30D7-4E23-A0EC-E080B0B57D04}"/>
    <hyperlink ref="A14:B14" location="'Direito Civil'!A1" display="'Direito Civil'!A1" xr:uid="{14721876-59EE-4769-9D0A-90BD836C80A6}"/>
    <hyperlink ref="A13:B13" location="'D. Processual do Trabalho'!A1" display="'D. Processual do Trabalho'!A1" xr:uid="{09931F89-247A-462C-9434-674703914F3B}"/>
    <hyperlink ref="A12:B12" location="'Direito do Trabalho'!A1" display="'Direito do Trabalho'!A1" xr:uid="{5E05668D-911E-4F3D-A5A6-11A106F224D7}"/>
    <hyperlink ref="A11:B11" location="'Direito Administrativo'!A1" display="'Direito Administrativo'!A1" xr:uid="{EFB5C337-1681-48E6-8C33-D9597FEED416}"/>
    <hyperlink ref="A10:B10" location="'Direito Constitucional'!A1" display="'Direito Constitucional'!A1" xr:uid="{9DA15DF1-D06F-493F-B685-BBB9EDC54187}"/>
    <hyperlink ref="A9:B9" location="Legislação!A1" display="Legislação!A1" xr:uid="{67DF2E7F-7659-4A40-AC2F-27CC21EA0905}"/>
    <hyperlink ref="A16:B16" location="'Atos Normativos'!A1" display="'Atos Normativos'!A1" xr:uid="{4EF91018-7739-4E08-B7DF-66EC1814DDF5}"/>
    <hyperlink ref="A7:B7" location="'Língua Portuguesa'!A1" display="'Língua Portuguesa'!A1" xr:uid="{3FE8445A-1B5F-4D8B-8CE7-35FE6F7CBC68}"/>
    <hyperlink ref="A8:B8" location="'Noções de Informática'!A1" display="'Noções de Informática'!A1" xr:uid="{E4DC09B0-3B30-4ED0-BD09-71ECC6AF9FD5}"/>
    <hyperlink ref="B14" location="'D8'!B14" display="'D8'!B14" xr:uid="{C642A969-CCB8-40E3-BDE9-9FFC06644F53}"/>
    <hyperlink ref="A14" location="'D8'!B14" display="'D8'!B14" xr:uid="{49FEBEB6-1B19-41B2-8FB7-B0AE0E591BDB}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23"/>
  <sheetViews>
    <sheetView showGridLines="0" workbookViewId="0">
      <selection activeCell="D51" sqref="D51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5703125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38" t="s">
        <v>75</v>
      </c>
      <c r="D6" s="39" t="s">
        <v>76</v>
      </c>
      <c r="E6" s="40" t="s">
        <v>77</v>
      </c>
      <c r="F6" s="40" t="s">
        <v>78</v>
      </c>
      <c r="G6" s="41">
        <f>SUM(G7:G17)</f>
        <v>4.166666666666663E-2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SUM(L7:L17)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SUM(Q7:Q17)</f>
        <v>4.166666666666663E-2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SUM(V7:V17)</f>
        <v>4.166666666666663E-2</v>
      </c>
      <c r="W6" s="45">
        <f>SUM(W7:W17)</f>
        <v>0.12499999999999989</v>
      </c>
    </row>
    <row r="7" spans="1:23" ht="45" x14ac:dyDescent="0.25">
      <c r="A7" s="64">
        <v>1</v>
      </c>
      <c r="B7" s="62" t="str">
        <f>Cronograma!B10</f>
        <v>Língua Portuguesa</v>
      </c>
      <c r="C7" s="65" t="s">
        <v>253</v>
      </c>
      <c r="D7" s="72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x14ac:dyDescent="0.25">
      <c r="A8" s="64">
        <v>2</v>
      </c>
      <c r="B8" s="62" t="str">
        <f>Cronograma!B11</f>
        <v xml:space="preserve">Noções de Informática </v>
      </c>
      <c r="C8" s="67"/>
      <c r="D8" s="46"/>
      <c r="E8" s="47"/>
      <c r="F8" s="47"/>
      <c r="G8" s="48"/>
      <c r="H8" s="49"/>
      <c r="I8" s="49"/>
      <c r="J8" s="50"/>
      <c r="K8" s="50"/>
      <c r="L8" s="48"/>
      <c r="M8" s="52"/>
      <c r="N8" s="51"/>
      <c r="O8" s="47"/>
      <c r="P8" s="47"/>
      <c r="Q8" s="48"/>
      <c r="R8" s="51"/>
      <c r="S8" s="49"/>
      <c r="T8" s="47"/>
      <c r="U8" s="47"/>
      <c r="V8" s="48"/>
      <c r="W8" s="53"/>
    </row>
    <row r="9" spans="1:23" x14ac:dyDescent="0.25">
      <c r="A9" s="64">
        <v>3</v>
      </c>
      <c r="B9" s="62" t="str">
        <f>Cronograma!B12</f>
        <v>Legislação</v>
      </c>
      <c r="C9" s="67"/>
      <c r="D9" s="46"/>
      <c r="E9" s="47"/>
      <c r="F9" s="47"/>
      <c r="G9" s="48"/>
      <c r="H9" s="49"/>
      <c r="I9" s="49"/>
      <c r="J9" s="50"/>
      <c r="K9" s="50"/>
      <c r="L9" s="48"/>
      <c r="M9" s="52"/>
      <c r="N9" s="51"/>
      <c r="O9" s="47"/>
      <c r="P9" s="47"/>
      <c r="Q9" s="48"/>
      <c r="R9" s="51"/>
      <c r="S9" s="49"/>
      <c r="T9" s="47"/>
      <c r="U9" s="47"/>
      <c r="V9" s="48"/>
      <c r="W9" s="53"/>
    </row>
    <row r="10" spans="1:23" x14ac:dyDescent="0.25">
      <c r="A10" s="64">
        <v>4</v>
      </c>
      <c r="B10" s="62" t="str">
        <f>Cronograma!B13</f>
        <v>Direito Constitucional</v>
      </c>
      <c r="C10" s="67"/>
      <c r="D10" s="46"/>
      <c r="E10" s="47"/>
      <c r="F10" s="47"/>
      <c r="G10" s="48"/>
      <c r="H10" s="49"/>
      <c r="I10" s="49"/>
      <c r="J10" s="50"/>
      <c r="K10" s="50"/>
      <c r="L10" s="48"/>
      <c r="M10" s="52"/>
      <c r="N10" s="51"/>
      <c r="O10" s="47"/>
      <c r="P10" s="47"/>
      <c r="Q10" s="48"/>
      <c r="R10" s="51"/>
      <c r="S10" s="49"/>
      <c r="T10" s="47"/>
      <c r="U10" s="47"/>
      <c r="V10" s="48"/>
      <c r="W10" s="53"/>
    </row>
    <row r="11" spans="1:23" x14ac:dyDescent="0.25">
      <c r="A11" s="64">
        <v>5</v>
      </c>
      <c r="B11" s="62" t="str">
        <f>Cronograma!B14</f>
        <v>Direito Administrativo</v>
      </c>
      <c r="C11" s="67"/>
      <c r="D11" s="46"/>
      <c r="E11" s="47"/>
      <c r="F11" s="47"/>
      <c r="G11" s="48"/>
      <c r="H11" s="49"/>
      <c r="I11" s="49"/>
      <c r="J11" s="50"/>
      <c r="K11" s="50"/>
      <c r="L11" s="48"/>
      <c r="M11" s="52"/>
      <c r="N11" s="51"/>
      <c r="O11" s="47"/>
      <c r="P11" s="47"/>
      <c r="Q11" s="48"/>
      <c r="R11" s="51"/>
      <c r="S11" s="49"/>
      <c r="T11" s="47"/>
      <c r="U11" s="47"/>
      <c r="V11" s="48"/>
      <c r="W11" s="53"/>
    </row>
    <row r="12" spans="1:23" x14ac:dyDescent="0.25">
      <c r="A12" s="64">
        <v>6</v>
      </c>
      <c r="B12" s="62" t="str">
        <f>Cronograma!B15</f>
        <v>Direito do Trabalho</v>
      </c>
      <c r="C12" s="67"/>
      <c r="D12" s="46"/>
      <c r="E12" s="47"/>
      <c r="F12" s="47"/>
      <c r="G12" s="48"/>
      <c r="H12" s="49"/>
      <c r="I12" s="49"/>
      <c r="J12" s="50"/>
      <c r="K12" s="50"/>
      <c r="L12" s="48"/>
      <c r="M12" s="52"/>
      <c r="N12" s="51"/>
      <c r="O12" s="47"/>
      <c r="P12" s="47"/>
      <c r="Q12" s="48"/>
      <c r="R12" s="51"/>
      <c r="S12" s="49"/>
      <c r="T12" s="47"/>
      <c r="U12" s="47"/>
      <c r="V12" s="48"/>
      <c r="W12" s="53"/>
    </row>
    <row r="13" spans="1:23" x14ac:dyDescent="0.25">
      <c r="A13" s="64">
        <v>7</v>
      </c>
      <c r="B13" s="62" t="str">
        <f>Cronograma!B16</f>
        <v>Direito Processual do Trabalho</v>
      </c>
      <c r="C13" s="67"/>
      <c r="D13" s="46"/>
      <c r="E13" s="47"/>
      <c r="F13" s="47"/>
      <c r="G13" s="48"/>
      <c r="H13" s="49"/>
      <c r="I13" s="49"/>
      <c r="J13" s="50"/>
      <c r="K13" s="50"/>
      <c r="L13" s="48"/>
      <c r="M13" s="52"/>
      <c r="N13" s="51"/>
      <c r="O13" s="47"/>
      <c r="P13" s="47"/>
      <c r="Q13" s="48"/>
      <c r="R13" s="51"/>
      <c r="S13" s="49"/>
      <c r="T13" s="47"/>
      <c r="U13" s="47"/>
      <c r="V13" s="48"/>
      <c r="W13" s="53"/>
    </row>
    <row r="14" spans="1:23" x14ac:dyDescent="0.25">
      <c r="A14" s="64">
        <v>8</v>
      </c>
      <c r="B14" s="62" t="str">
        <f>Cronograma!B17</f>
        <v>Direito Civil</v>
      </c>
      <c r="C14" s="67"/>
      <c r="D14" s="46"/>
      <c r="E14" s="47"/>
      <c r="F14" s="47"/>
      <c r="G14" s="48"/>
      <c r="H14" s="49"/>
      <c r="I14" s="49"/>
      <c r="J14" s="50"/>
      <c r="K14" s="50"/>
      <c r="L14" s="48"/>
      <c r="M14" s="52"/>
      <c r="N14" s="51"/>
      <c r="O14" s="47"/>
      <c r="P14" s="47"/>
      <c r="Q14" s="48"/>
      <c r="R14" s="51"/>
      <c r="S14" s="49"/>
      <c r="T14" s="47"/>
      <c r="U14" s="47"/>
      <c r="V14" s="48"/>
      <c r="W14" s="53"/>
    </row>
    <row r="15" spans="1:23" x14ac:dyDescent="0.25">
      <c r="A15" s="64">
        <v>9</v>
      </c>
      <c r="B15" s="62" t="str">
        <f>Cronograma!B18</f>
        <v>Direito Processual Civil</v>
      </c>
      <c r="C15" s="67"/>
      <c r="D15" s="46"/>
      <c r="E15" s="47"/>
      <c r="F15" s="47"/>
      <c r="G15" s="48"/>
      <c r="H15" s="49"/>
      <c r="I15" s="49"/>
      <c r="J15" s="50"/>
      <c r="K15" s="50"/>
      <c r="L15" s="48"/>
      <c r="M15" s="52"/>
      <c r="N15" s="51"/>
      <c r="O15" s="47"/>
      <c r="P15" s="47"/>
      <c r="Q15" s="48"/>
      <c r="R15" s="51"/>
      <c r="S15" s="49"/>
      <c r="T15" s="47"/>
      <c r="U15" s="47"/>
      <c r="V15" s="48"/>
      <c r="W15" s="53"/>
    </row>
    <row r="16" spans="1:23" x14ac:dyDescent="0.25">
      <c r="A16" s="63">
        <v>10</v>
      </c>
      <c r="B16" s="61" t="str">
        <f>Cronograma!B19</f>
        <v>Atos Normativos</v>
      </c>
      <c r="C16" s="67"/>
      <c r="D16" s="46"/>
      <c r="E16" s="47"/>
      <c r="F16" s="47"/>
      <c r="G16" s="48"/>
      <c r="H16" s="49"/>
      <c r="I16" s="49"/>
      <c r="J16" s="50"/>
      <c r="K16" s="50"/>
      <c r="L16" s="48"/>
      <c r="M16" s="52"/>
      <c r="N16" s="51"/>
      <c r="O16" s="47"/>
      <c r="P16" s="47"/>
      <c r="Q16" s="48"/>
      <c r="R16" s="51"/>
      <c r="S16" s="49"/>
      <c r="T16" s="47"/>
      <c r="U16" s="47"/>
      <c r="V16" s="48"/>
      <c r="W16" s="53"/>
    </row>
    <row r="17" spans="1:23" ht="15.75" thickBot="1" x14ac:dyDescent="0.3">
      <c r="A17" s="2"/>
      <c r="B17" s="2"/>
      <c r="C17" s="68"/>
      <c r="D17" s="46"/>
      <c r="E17" s="47"/>
      <c r="F17" s="47"/>
      <c r="G17" s="48"/>
      <c r="H17" s="49"/>
      <c r="I17" s="49"/>
      <c r="J17" s="50"/>
      <c r="K17" s="50"/>
      <c r="L17" s="48"/>
      <c r="M17" s="52"/>
      <c r="N17" s="51"/>
      <c r="O17" s="47"/>
      <c r="P17" s="47"/>
      <c r="Q17" s="48"/>
      <c r="R17" s="51"/>
      <c r="S17" s="49"/>
      <c r="T17" s="47"/>
      <c r="U17" s="47"/>
      <c r="V17" s="48"/>
      <c r="W17" s="53"/>
    </row>
    <row r="18" spans="1:23" ht="15.75" thickBot="1" x14ac:dyDescent="0.3">
      <c r="C18" s="110" t="s">
        <v>83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</row>
    <row r="19" spans="1:23" x14ac:dyDescent="0.25"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</row>
    <row r="20" spans="1:23" x14ac:dyDescent="0.25"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23" x14ac:dyDescent="0.25"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23" x14ac:dyDescent="0.25"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</row>
    <row r="23" spans="1:23" ht="15.75" thickBot="1" x14ac:dyDescent="0.3"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</row>
  </sheetData>
  <mergeCells count="2">
    <mergeCell ref="C18:Q18"/>
    <mergeCell ref="C19:Q23"/>
  </mergeCells>
  <dataValidations count="1">
    <dataValidation type="list" allowBlank="1" showInputMessage="1" showErrorMessage="1" sqref="N7:N17 S7:S17 I7:I17" xr:uid="{00000000-0002-0000-0D00-000000000000}">
      <formula1>"Sim, Não"</formula1>
    </dataValidation>
  </dataValidations>
  <hyperlinks>
    <hyperlink ref="A15:B15" location="'D. Processual Civil'!A1" display="'D. Processual Civil'!A1" xr:uid="{222DF23B-9544-454D-8E7B-97D798061962}"/>
    <hyperlink ref="A14:B14" location="'Direito Civil'!A1" display="'Direito Civil'!A1" xr:uid="{C3499823-E04C-455E-ABF6-66BC5219F232}"/>
    <hyperlink ref="A13:B13" location="'D. Processual do Trabalho'!A1" display="'D. Processual do Trabalho'!A1" xr:uid="{7EFB4773-0F46-4041-952F-9C6A70057A73}"/>
    <hyperlink ref="A12:B12" location="'Direito do Trabalho'!A1" display="'Direito do Trabalho'!A1" xr:uid="{1BE6ED96-EDEE-4371-84D2-5C2651C6ADEC}"/>
    <hyperlink ref="A11:B11" location="'Direito Administrativo'!A1" display="'Direito Administrativo'!A1" xr:uid="{E06429E3-DEE0-4F91-8EB2-BCA68E4797F9}"/>
    <hyperlink ref="A10:B10" location="'Direito Constitucional'!A1" display="'Direito Constitucional'!A1" xr:uid="{02BBDEAE-F975-48B0-AE39-C68F5C4B1D8F}"/>
    <hyperlink ref="A9:B9" location="Legislação!A1" display="Legislação!A1" xr:uid="{79348B00-06C0-42F2-BB32-755A23CB1BB7}"/>
    <hyperlink ref="A16:B16" location="'Atos Normativos'!A1" display="'Atos Normativos'!A1" xr:uid="{479D24C7-0FC8-4294-905B-DAA39249064F}"/>
    <hyperlink ref="A7:B7" location="'Língua Portuguesa'!A1" display="'Língua Portuguesa'!A1" xr:uid="{F1E60014-8737-40AC-B199-E3704FC68240}"/>
    <hyperlink ref="A8:B8" location="'Noções de Informática'!A1" display="'Noções de Informática'!A1" xr:uid="{42EC35D8-15BC-453F-9BA7-FA4AA2B67B8A}"/>
    <hyperlink ref="B14" location="'D8'!B14" display="'D8'!B14" xr:uid="{F77508A6-48B5-4D30-A077-50379D040FFF}"/>
    <hyperlink ref="A14" location="'D8'!B14" display="'D8'!B14" xr:uid="{2F6521A9-6272-499C-BEA7-4630960537C6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workbookViewId="0">
      <selection activeCell="A29" sqref="A29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54"/>
      <c r="B1" s="54"/>
      <c r="C1" s="54"/>
      <c r="D1" s="54"/>
      <c r="E1" s="54"/>
      <c r="F1" s="54"/>
      <c r="G1" s="54"/>
      <c r="H1" s="54"/>
    </row>
    <row r="2" spans="1:8" x14ac:dyDescent="0.25">
      <c r="A2" s="54"/>
      <c r="B2" s="54"/>
      <c r="C2" s="54"/>
      <c r="D2" s="54"/>
      <c r="E2" s="54"/>
      <c r="F2" s="54"/>
      <c r="G2" s="54"/>
      <c r="H2" s="54"/>
    </row>
    <row r="3" spans="1:8" x14ac:dyDescent="0.25">
      <c r="A3" s="54"/>
      <c r="B3" s="54"/>
      <c r="C3" s="54"/>
      <c r="D3" s="54"/>
      <c r="E3" s="54"/>
      <c r="F3" s="54"/>
      <c r="G3" s="54"/>
      <c r="H3" s="54"/>
    </row>
    <row r="4" spans="1:8" x14ac:dyDescent="0.25"/>
    <row r="5" spans="1:8" x14ac:dyDescent="0.25"/>
    <row r="6" spans="1:8" ht="23.25" x14ac:dyDescent="0.35">
      <c r="A6" s="19" t="s">
        <v>86</v>
      </c>
      <c r="B6" s="20"/>
    </row>
    <row r="7" spans="1:8" x14ac:dyDescent="0.25">
      <c r="A7" s="15" t="s">
        <v>9</v>
      </c>
      <c r="B7" s="16" t="s">
        <v>87</v>
      </c>
    </row>
    <row r="8" spans="1:8" x14ac:dyDescent="0.25">
      <c r="A8" s="15" t="s">
        <v>10</v>
      </c>
      <c r="B8" s="60">
        <v>44782</v>
      </c>
    </row>
    <row r="9" spans="1:8" x14ac:dyDescent="0.25">
      <c r="A9" s="15" t="s">
        <v>11</v>
      </c>
      <c r="B9" s="16" t="s">
        <v>88</v>
      </c>
    </row>
    <row r="10" spans="1:8" x14ac:dyDescent="0.25">
      <c r="A10" s="15" t="s">
        <v>12</v>
      </c>
      <c r="B10" s="17"/>
    </row>
    <row r="11" spans="1:8" x14ac:dyDescent="0.25">
      <c r="A11" s="15" t="s">
        <v>13</v>
      </c>
      <c r="B11" s="16" t="s">
        <v>89</v>
      </c>
    </row>
    <row r="12" spans="1:8" x14ac:dyDescent="0.25">
      <c r="A12" s="15" t="s">
        <v>84</v>
      </c>
      <c r="B12" s="16" t="s">
        <v>90</v>
      </c>
    </row>
    <row r="13" spans="1:8" x14ac:dyDescent="0.25">
      <c r="A13" s="15" t="s">
        <v>14</v>
      </c>
      <c r="B13" s="16" t="s">
        <v>91</v>
      </c>
    </row>
    <row r="14" spans="1:8" x14ac:dyDescent="0.25">
      <c r="A14" s="15" t="s">
        <v>85</v>
      </c>
      <c r="B14" s="16" t="s">
        <v>254</v>
      </c>
    </row>
    <row r="15" spans="1:8" x14ac:dyDescent="0.25">
      <c r="A15" s="15" t="s">
        <v>15</v>
      </c>
      <c r="B15" s="16" t="s">
        <v>92</v>
      </c>
    </row>
    <row r="16" spans="1:8" x14ac:dyDescent="0.25">
      <c r="A16" s="15" t="s">
        <v>16</v>
      </c>
      <c r="B16" s="16" t="s">
        <v>93</v>
      </c>
    </row>
    <row r="17" spans="1:2" x14ac:dyDescent="0.25">
      <c r="A17" s="15" t="s">
        <v>17</v>
      </c>
      <c r="B17" s="60">
        <v>44857</v>
      </c>
    </row>
    <row r="18" spans="1:2" x14ac:dyDescent="0.25">
      <c r="A18" s="15"/>
      <c r="B18" s="16"/>
    </row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</sheetData>
  <sheetProtection algorithmName="SHA-512" hashValue="6xtCbn8zz7Ylq4pXFDjiGOnPo9KDZselWos1TbAFbqG1348OZQvLZyW0UXOaNSYMfkWNjmvKt3DOwnPV2stKgg==" saltValue="Wbw/4Z/2dCZtAfESy2QXEQ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showGridLines="0" workbookViewId="0">
      <selection activeCell="A30" sqref="A30"/>
    </sheetView>
  </sheetViews>
  <sheetFormatPr defaultColWidth="0" defaultRowHeight="15" zeroHeight="1" x14ac:dyDescent="0.25"/>
  <cols>
    <col min="1" max="1" width="3.140625" bestFit="1" customWidth="1"/>
    <col min="2" max="2" width="51" bestFit="1" customWidth="1"/>
    <col min="3" max="3" width="11.5703125" bestFit="1" customWidth="1"/>
    <col min="4" max="4" width="1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54" customFormat="1" x14ac:dyDescent="0.25"/>
    <row r="2" spans="1:9" s="54" customFormat="1" x14ac:dyDescent="0.25"/>
    <row r="3" spans="1:9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9" x14ac:dyDescent="0.25"/>
    <row r="5" spans="1:9" x14ac:dyDescent="0.25"/>
    <row r="6" spans="1:9" ht="18.75" x14ac:dyDescent="0.25">
      <c r="B6" s="3" t="s">
        <v>8</v>
      </c>
      <c r="C6" s="4">
        <f>'Quadro de horários'!K5</f>
        <v>1.1874999999999998</v>
      </c>
      <c r="E6" s="58"/>
    </row>
    <row r="7" spans="1:9" x14ac:dyDescent="0.25">
      <c r="E7" s="59"/>
    </row>
    <row r="8" spans="1:9" x14ac:dyDescent="0.25">
      <c r="A8" s="92" t="s">
        <v>0</v>
      </c>
      <c r="B8" s="90" t="s">
        <v>1</v>
      </c>
      <c r="C8" s="90" t="s">
        <v>2</v>
      </c>
      <c r="D8" s="90" t="s">
        <v>3</v>
      </c>
      <c r="E8" s="1" t="s">
        <v>4</v>
      </c>
    </row>
    <row r="9" spans="1:9" x14ac:dyDescent="0.25">
      <c r="A9" s="93"/>
      <c r="B9" s="91"/>
      <c r="C9" s="91"/>
      <c r="D9" s="91"/>
      <c r="E9" s="5">
        <f>SUM(E10:E31)</f>
        <v>0.79166666666666652</v>
      </c>
    </row>
    <row r="10" spans="1:9" ht="15.75" x14ac:dyDescent="0.25">
      <c r="A10" s="86">
        <v>1</v>
      </c>
      <c r="B10" s="87" t="s">
        <v>5</v>
      </c>
      <c r="C10" s="8" t="s">
        <v>6</v>
      </c>
      <c r="D10" s="9">
        <f>IF(B10="","",$C$6/(COUNTA($B$10:$B$30)))</f>
        <v>0.11874999999999998</v>
      </c>
      <c r="E10" s="10">
        <v>7.9166666666666663E-2</v>
      </c>
    </row>
    <row r="11" spans="1:9" ht="15.75" x14ac:dyDescent="0.25">
      <c r="A11" s="86">
        <v>2</v>
      </c>
      <c r="B11" s="87" t="s">
        <v>94</v>
      </c>
      <c r="C11" s="8" t="s">
        <v>6</v>
      </c>
      <c r="D11" s="9">
        <f t="shared" ref="D11:D30" si="0">IF(B11="","",$C$6/(COUNTA($B$10:$B$30)))</f>
        <v>0.11874999999999998</v>
      </c>
      <c r="E11" s="10">
        <v>7.9166666666666663E-2</v>
      </c>
    </row>
    <row r="12" spans="1:9" ht="15.75" x14ac:dyDescent="0.25">
      <c r="A12" s="86">
        <v>3</v>
      </c>
      <c r="B12" s="87" t="s">
        <v>95</v>
      </c>
      <c r="C12" s="8" t="s">
        <v>6</v>
      </c>
      <c r="D12" s="9">
        <f t="shared" si="0"/>
        <v>0.11874999999999998</v>
      </c>
      <c r="E12" s="10">
        <v>7.9166666666666663E-2</v>
      </c>
    </row>
    <row r="13" spans="1:9" ht="15.75" x14ac:dyDescent="0.25">
      <c r="A13" s="86">
        <v>4</v>
      </c>
      <c r="B13" s="87" t="s">
        <v>96</v>
      </c>
      <c r="C13" s="8" t="s">
        <v>7</v>
      </c>
      <c r="D13" s="9">
        <f t="shared" si="0"/>
        <v>0.11874999999999998</v>
      </c>
      <c r="E13" s="10">
        <v>7.9166666666666663E-2</v>
      </c>
    </row>
    <row r="14" spans="1:9" ht="15.75" x14ac:dyDescent="0.25">
      <c r="A14" s="86">
        <v>5</v>
      </c>
      <c r="B14" s="87" t="s">
        <v>97</v>
      </c>
      <c r="C14" s="8" t="s">
        <v>7</v>
      </c>
      <c r="D14" s="9">
        <f t="shared" si="0"/>
        <v>0.11874999999999998</v>
      </c>
      <c r="E14" s="10">
        <v>7.9166666666666663E-2</v>
      </c>
    </row>
    <row r="15" spans="1:9" ht="15.75" x14ac:dyDescent="0.25">
      <c r="A15" s="86">
        <v>6</v>
      </c>
      <c r="B15" s="87" t="s">
        <v>98</v>
      </c>
      <c r="C15" s="8" t="s">
        <v>7</v>
      </c>
      <c r="D15" s="9">
        <f t="shared" si="0"/>
        <v>0.11874999999999998</v>
      </c>
      <c r="E15" s="10">
        <v>7.9166666666666663E-2</v>
      </c>
    </row>
    <row r="16" spans="1:9" ht="15.75" x14ac:dyDescent="0.25">
      <c r="A16" s="86">
        <v>7</v>
      </c>
      <c r="B16" s="88" t="s">
        <v>99</v>
      </c>
      <c r="C16" s="8" t="s">
        <v>7</v>
      </c>
      <c r="D16" s="9">
        <f t="shared" si="0"/>
        <v>0.11874999999999998</v>
      </c>
      <c r="E16" s="10">
        <v>7.9166666666666663E-2</v>
      </c>
    </row>
    <row r="17" spans="1:9" ht="15.75" x14ac:dyDescent="0.25">
      <c r="A17" s="86">
        <v>8</v>
      </c>
      <c r="B17" s="89" t="s">
        <v>100</v>
      </c>
      <c r="C17" s="8" t="s">
        <v>7</v>
      </c>
      <c r="D17" s="9">
        <f t="shared" si="0"/>
        <v>0.11874999999999998</v>
      </c>
      <c r="E17" s="10">
        <v>7.9166666666666663E-2</v>
      </c>
    </row>
    <row r="18" spans="1:9" ht="15.75" x14ac:dyDescent="0.25">
      <c r="A18" s="86">
        <v>9</v>
      </c>
      <c r="B18" s="89" t="s">
        <v>101</v>
      </c>
      <c r="C18" s="8" t="s">
        <v>7</v>
      </c>
      <c r="D18" s="9">
        <f t="shared" si="0"/>
        <v>0.11874999999999998</v>
      </c>
      <c r="E18" s="10">
        <v>7.9166666666666663E-2</v>
      </c>
    </row>
    <row r="19" spans="1:9" ht="15.75" x14ac:dyDescent="0.25">
      <c r="A19" s="86">
        <v>10</v>
      </c>
      <c r="B19" s="89" t="s">
        <v>102</v>
      </c>
      <c r="C19" s="8" t="s">
        <v>7</v>
      </c>
      <c r="D19" s="9">
        <f t="shared" si="0"/>
        <v>0.11874999999999998</v>
      </c>
      <c r="E19" s="10">
        <v>7.9166666666666663E-2</v>
      </c>
    </row>
    <row r="20" spans="1:9" ht="15.75" x14ac:dyDescent="0.25">
      <c r="A20" s="11"/>
      <c r="B20" s="11"/>
      <c r="C20" s="11"/>
      <c r="D20" s="9" t="str">
        <f t="shared" si="0"/>
        <v/>
      </c>
      <c r="E20" s="10"/>
    </row>
    <row r="21" spans="1:9" ht="15.75" x14ac:dyDescent="0.25">
      <c r="A21" s="11"/>
      <c r="B21" s="11"/>
      <c r="C21" s="11"/>
      <c r="D21" s="9" t="str">
        <f t="shared" si="0"/>
        <v/>
      </c>
      <c r="E21" s="10"/>
    </row>
    <row r="22" spans="1:9" ht="15.75" x14ac:dyDescent="0.25">
      <c r="A22" s="11"/>
      <c r="B22" s="11"/>
      <c r="C22" s="11"/>
      <c r="D22" s="9" t="str">
        <f t="shared" si="0"/>
        <v/>
      </c>
      <c r="E22" s="10"/>
    </row>
    <row r="23" spans="1:9" ht="15.75" x14ac:dyDescent="0.25">
      <c r="A23" s="11"/>
      <c r="B23" s="11"/>
      <c r="C23" s="11"/>
      <c r="D23" s="9" t="str">
        <f t="shared" si="0"/>
        <v/>
      </c>
      <c r="E23" s="12"/>
    </row>
    <row r="24" spans="1:9" ht="15.75" x14ac:dyDescent="0.25">
      <c r="A24" s="11"/>
      <c r="B24" s="11"/>
      <c r="C24" s="11"/>
      <c r="D24" s="9" t="str">
        <f t="shared" si="0"/>
        <v/>
      </c>
      <c r="E24" s="12"/>
    </row>
    <row r="25" spans="1:9" ht="15.75" x14ac:dyDescent="0.25">
      <c r="A25" s="11"/>
      <c r="B25" s="11"/>
      <c r="C25" s="11"/>
      <c r="D25" s="9" t="str">
        <f t="shared" si="0"/>
        <v/>
      </c>
      <c r="E25" s="12"/>
    </row>
    <row r="26" spans="1:9" ht="15.75" x14ac:dyDescent="0.25">
      <c r="A26" s="11"/>
      <c r="B26" s="11"/>
      <c r="C26" s="11"/>
      <c r="D26" s="9" t="str">
        <f t="shared" si="0"/>
        <v/>
      </c>
      <c r="E26" s="12"/>
    </row>
    <row r="27" spans="1:9" ht="15.75" x14ac:dyDescent="0.25">
      <c r="A27" s="11"/>
      <c r="B27" s="11"/>
      <c r="C27" s="11"/>
      <c r="D27" s="9" t="str">
        <f t="shared" si="0"/>
        <v/>
      </c>
      <c r="E27" s="12"/>
    </row>
    <row r="28" spans="1:9" ht="15.75" x14ac:dyDescent="0.25">
      <c r="A28" s="13"/>
      <c r="B28" s="13"/>
      <c r="C28" s="13"/>
      <c r="D28" s="9" t="str">
        <f t="shared" si="0"/>
        <v/>
      </c>
      <c r="E28" s="14"/>
    </row>
    <row r="29" spans="1:9" ht="15.75" x14ac:dyDescent="0.25">
      <c r="A29" s="13"/>
      <c r="B29" s="13"/>
      <c r="C29" s="13"/>
      <c r="D29" s="9" t="str">
        <f t="shared" si="0"/>
        <v/>
      </c>
      <c r="E29" s="14"/>
    </row>
    <row r="30" spans="1:9" ht="15.75" x14ac:dyDescent="0.25">
      <c r="A30" s="6"/>
      <c r="B30" s="6"/>
      <c r="C30" s="6"/>
      <c r="D30" s="9" t="str">
        <f t="shared" si="0"/>
        <v/>
      </c>
      <c r="E30" s="7"/>
    </row>
    <row r="31" spans="1:9" ht="3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</sheetData>
  <sheetProtection algorithmName="SHA-512" hashValue="g82DMtHB1j8GJT0IXYjUf1NxPjdiRZJp1TTQBNOdcgkw6Roiql8vc2MLb86W/uRh/CDYZ600rZ8APbNlswWMvA==" saltValue="qeijKe/zlUUqKelFcvOlkg==" spinCount="100000" sheet="1" objects="1" scenarios="1"/>
  <mergeCells count="4">
    <mergeCell ref="D8:D9"/>
    <mergeCell ref="A8:A9"/>
    <mergeCell ref="B8:B9"/>
    <mergeCell ref="C8:C9"/>
  </mergeCells>
  <hyperlinks>
    <hyperlink ref="A10:B10" location="'Língua Portuguesa'!A1" display="'Língua Portuguesa'!A1" xr:uid="{3471823E-1DB1-4C26-A8C1-3976AD1F78EF}"/>
    <hyperlink ref="A11:B11" location="'Noções de Informática'!A1" display="'Noções de Informática'!A1" xr:uid="{2D8D3CED-8BF3-4F97-9FCE-1E778E8F055B}"/>
    <hyperlink ref="A12:B12" location="Legislação!A1" display="Legislação!A1" xr:uid="{240DF884-7302-4078-A822-53D04870DDD4}"/>
    <hyperlink ref="A13:B13" location="'Direito Constitucional'!A1" display="'Direito Constitucional'!A1" xr:uid="{303A2CFD-C0C8-4249-AC79-E6A299F44D7E}"/>
    <hyperlink ref="A14:B14" location="'Direito Administrativo'!A1" display="'Direito Administrativo'!A1" xr:uid="{E31AFDA9-11DA-4BF2-AEFE-A0C43CF8FBC4}"/>
    <hyperlink ref="A15:B15" location="'Direito do Trabalho'!A1" display="'Direito do Trabalho'!A1" xr:uid="{B39E3E2C-B994-439D-8B6E-A2E14BDE297D}"/>
    <hyperlink ref="A16:B16" location="'D. Processual do Trabalho'!A1" display="'D. Processual do Trabalho'!A1" xr:uid="{6368ABD7-EB8E-436F-BC95-A51AC85E31EF}"/>
    <hyperlink ref="A17:B17" location="'Direito Civil'!A1" display="'Direito Civil'!A1" xr:uid="{EE434BAF-7A36-4AFE-87D5-42EAEE2C9C00}"/>
    <hyperlink ref="A18:B18" location="'D. Processual Civil'!A1" display="'D. Processual Civil'!A1" xr:uid="{2DE532E7-609F-4820-A2C3-4675B0E1AD77}"/>
    <hyperlink ref="A19:B19" location="'Atos Normativos'!A1" display="'Atos Normativos'!A1" xr:uid="{A59AE9A3-B6CA-40C3-B70C-2A1B7210B444}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showGridLines="0" workbookViewId="0">
      <selection activeCell="K72" sqref="K72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5" spans="1:11" ht="15" customHeight="1" x14ac:dyDescent="0.25">
      <c r="A5" s="99" t="s">
        <v>18</v>
      </c>
      <c r="B5" s="99"/>
      <c r="C5" s="94">
        <f>COUNTIF(C9:C100,"Estudar")*$A$7</f>
        <v>2.0833333333333332E-2</v>
      </c>
      <c r="D5" s="94">
        <f t="shared" ref="D5:I5" si="0">COUNTIF(D9:D100,"Estudar")*$A$7</f>
        <v>0.25</v>
      </c>
      <c r="E5" s="94">
        <f t="shared" si="0"/>
        <v>0.20833333333333331</v>
      </c>
      <c r="F5" s="94">
        <f t="shared" si="0"/>
        <v>0.25</v>
      </c>
      <c r="G5" s="94">
        <f t="shared" si="0"/>
        <v>0.14583333333333331</v>
      </c>
      <c r="H5" s="94">
        <f t="shared" si="0"/>
        <v>0.29166666666666663</v>
      </c>
      <c r="I5" s="94">
        <f t="shared" si="0"/>
        <v>2.0833333333333332E-2</v>
      </c>
      <c r="J5" s="98" t="s">
        <v>66</v>
      </c>
      <c r="K5" s="94">
        <f>SUM(C5:I5)</f>
        <v>1.1874999999999998</v>
      </c>
    </row>
    <row r="6" spans="1:11" ht="15" customHeight="1" x14ac:dyDescent="0.25">
      <c r="A6" s="100"/>
      <c r="B6" s="100"/>
      <c r="C6" s="95"/>
      <c r="D6" s="95"/>
      <c r="E6" s="95"/>
      <c r="F6" s="95"/>
      <c r="G6" s="95"/>
      <c r="H6" s="95"/>
      <c r="I6" s="95"/>
      <c r="J6" s="98"/>
      <c r="K6" s="95"/>
    </row>
    <row r="7" spans="1:11" x14ac:dyDescent="0.25">
      <c r="A7" s="32">
        <v>2.0833333333333332E-2</v>
      </c>
      <c r="B7" s="21"/>
      <c r="C7" s="22"/>
      <c r="D7" s="23"/>
      <c r="E7" s="23"/>
      <c r="F7" s="23"/>
      <c r="G7" s="23"/>
      <c r="H7" s="23"/>
      <c r="I7" s="23"/>
    </row>
    <row r="8" spans="1:11" x14ac:dyDescent="0.25">
      <c r="A8" s="96" t="s">
        <v>19</v>
      </c>
      <c r="B8" s="97"/>
      <c r="C8" s="24" t="s">
        <v>20</v>
      </c>
      <c r="D8" s="24" t="s">
        <v>21</v>
      </c>
      <c r="E8" s="24" t="s">
        <v>22</v>
      </c>
      <c r="F8" s="24" t="s">
        <v>23</v>
      </c>
      <c r="G8" s="24" t="s">
        <v>24</v>
      </c>
      <c r="H8" s="24" t="s">
        <v>25</v>
      </c>
      <c r="I8" s="25" t="s">
        <v>26</v>
      </c>
    </row>
    <row r="9" spans="1:11" x14ac:dyDescent="0.25">
      <c r="A9" s="30" t="s">
        <v>27</v>
      </c>
      <c r="B9" s="30" t="s">
        <v>28</v>
      </c>
      <c r="C9" s="26" t="s">
        <v>32</v>
      </c>
      <c r="D9" s="26"/>
      <c r="E9" s="26"/>
      <c r="F9" s="26"/>
      <c r="G9" s="31"/>
      <c r="H9" s="26"/>
      <c r="I9" s="26"/>
    </row>
    <row r="10" spans="1:11" x14ac:dyDescent="0.25">
      <c r="A10" s="30" t="s">
        <v>28</v>
      </c>
      <c r="B10" s="30" t="s">
        <v>29</v>
      </c>
      <c r="C10" s="26"/>
      <c r="D10" s="26"/>
      <c r="E10" s="26" t="s">
        <v>30</v>
      </c>
      <c r="F10" s="26"/>
      <c r="G10" s="26"/>
      <c r="H10" s="26"/>
      <c r="I10" s="26"/>
    </row>
    <row r="11" spans="1:11" x14ac:dyDescent="0.25">
      <c r="A11" s="30" t="s">
        <v>29</v>
      </c>
      <c r="B11" s="30" t="s">
        <v>31</v>
      </c>
      <c r="C11" s="26"/>
      <c r="D11" s="26" t="s">
        <v>30</v>
      </c>
      <c r="E11" s="26" t="s">
        <v>30</v>
      </c>
      <c r="F11" s="26" t="s">
        <v>30</v>
      </c>
      <c r="G11" s="26" t="s">
        <v>30</v>
      </c>
      <c r="H11" s="26" t="s">
        <v>30</v>
      </c>
      <c r="I11" s="26"/>
    </row>
    <row r="12" spans="1:11" x14ac:dyDescent="0.25">
      <c r="A12" s="30" t="s">
        <v>31</v>
      </c>
      <c r="B12" s="30" t="s">
        <v>33</v>
      </c>
      <c r="C12" s="26"/>
      <c r="D12" s="26" t="s">
        <v>30</v>
      </c>
      <c r="E12" s="26" t="s">
        <v>30</v>
      </c>
      <c r="F12" s="26" t="s">
        <v>30</v>
      </c>
      <c r="G12" s="26" t="s">
        <v>30</v>
      </c>
      <c r="H12" s="26" t="s">
        <v>30</v>
      </c>
      <c r="I12" s="26"/>
    </row>
    <row r="13" spans="1:11" x14ac:dyDescent="0.25">
      <c r="A13" s="30" t="s">
        <v>33</v>
      </c>
      <c r="B13" s="30" t="s">
        <v>34</v>
      </c>
      <c r="C13" s="26"/>
      <c r="D13" s="26" t="s">
        <v>30</v>
      </c>
      <c r="E13" s="26"/>
      <c r="F13" s="26" t="s">
        <v>30</v>
      </c>
      <c r="G13" s="26" t="s">
        <v>30</v>
      </c>
      <c r="H13" s="26" t="s">
        <v>30</v>
      </c>
      <c r="I13" s="26"/>
    </row>
    <row r="14" spans="1:11" x14ac:dyDescent="0.25">
      <c r="A14" s="30" t="s">
        <v>34</v>
      </c>
      <c r="B14" s="30" t="s">
        <v>35</v>
      </c>
      <c r="C14" s="26"/>
      <c r="D14" s="26" t="s">
        <v>30</v>
      </c>
      <c r="E14" s="27"/>
      <c r="F14" s="26" t="s">
        <v>30</v>
      </c>
      <c r="G14" s="26" t="s">
        <v>30</v>
      </c>
      <c r="H14" s="26" t="s">
        <v>30</v>
      </c>
      <c r="I14" s="26" t="s">
        <v>30</v>
      </c>
    </row>
    <row r="15" spans="1:11" x14ac:dyDescent="0.25">
      <c r="A15" s="30" t="s">
        <v>35</v>
      </c>
      <c r="B15" s="30" t="s">
        <v>36</v>
      </c>
      <c r="C15" s="26"/>
      <c r="D15" s="27"/>
      <c r="E15" s="26"/>
      <c r="F15" s="27"/>
      <c r="G15" s="27"/>
      <c r="H15" s="26"/>
      <c r="I15" s="26"/>
    </row>
    <row r="16" spans="1:11" x14ac:dyDescent="0.25">
      <c r="A16" s="30" t="s">
        <v>36</v>
      </c>
      <c r="B16" s="30" t="s">
        <v>37</v>
      </c>
      <c r="C16" s="26"/>
      <c r="D16" s="27"/>
      <c r="E16" s="27"/>
      <c r="F16" s="27"/>
      <c r="G16" s="27"/>
      <c r="H16" s="26"/>
      <c r="I16" s="26"/>
    </row>
    <row r="17" spans="1:9" x14ac:dyDescent="0.25">
      <c r="A17" s="30" t="s">
        <v>37</v>
      </c>
      <c r="B17" s="30" t="s">
        <v>38</v>
      </c>
      <c r="C17" s="26"/>
      <c r="D17" s="27"/>
      <c r="E17" s="27"/>
      <c r="F17" s="27"/>
      <c r="G17" s="27"/>
      <c r="H17" s="26"/>
      <c r="I17" s="26"/>
    </row>
    <row r="18" spans="1:9" x14ac:dyDescent="0.25">
      <c r="A18" s="30" t="s">
        <v>38</v>
      </c>
      <c r="B18" s="30" t="s">
        <v>39</v>
      </c>
      <c r="C18" s="26"/>
      <c r="D18" s="27"/>
      <c r="E18" s="27"/>
      <c r="F18" s="27"/>
      <c r="G18" s="27"/>
      <c r="H18" s="26"/>
      <c r="I18" s="26"/>
    </row>
    <row r="19" spans="1:9" x14ac:dyDescent="0.25">
      <c r="A19" s="30" t="s">
        <v>39</v>
      </c>
      <c r="B19" s="30" t="s">
        <v>40</v>
      </c>
      <c r="C19" s="26"/>
      <c r="D19" s="26"/>
      <c r="E19" s="26"/>
      <c r="F19" s="26"/>
      <c r="G19" s="26"/>
      <c r="H19" s="26"/>
      <c r="I19" s="26"/>
    </row>
    <row r="20" spans="1:9" x14ac:dyDescent="0.25">
      <c r="A20" s="30" t="s">
        <v>40</v>
      </c>
      <c r="B20" s="30" t="s">
        <v>41</v>
      </c>
      <c r="C20" s="26"/>
      <c r="D20" s="26"/>
      <c r="E20" s="26"/>
      <c r="F20" s="26"/>
      <c r="G20" s="26"/>
      <c r="H20" s="26"/>
      <c r="I20" s="26"/>
    </row>
    <row r="21" spans="1:9" x14ac:dyDescent="0.25">
      <c r="A21" s="30" t="s">
        <v>41</v>
      </c>
      <c r="B21" s="30" t="s">
        <v>42</v>
      </c>
      <c r="C21" s="26"/>
      <c r="D21" s="26"/>
      <c r="E21" s="26"/>
      <c r="F21" s="26"/>
      <c r="G21" s="26"/>
      <c r="H21" s="28"/>
      <c r="I21" s="26"/>
    </row>
    <row r="22" spans="1:9" x14ac:dyDescent="0.25">
      <c r="A22" s="30" t="s">
        <v>42</v>
      </c>
      <c r="B22" s="30" t="s">
        <v>43</v>
      </c>
      <c r="C22" s="26"/>
      <c r="D22" s="26"/>
      <c r="E22" s="28"/>
      <c r="F22" s="26"/>
      <c r="G22" s="26"/>
      <c r="H22" s="28"/>
      <c r="I22" s="26"/>
    </row>
    <row r="23" spans="1:9" x14ac:dyDescent="0.25">
      <c r="A23" s="30" t="s">
        <v>43</v>
      </c>
      <c r="B23" s="30" t="s">
        <v>44</v>
      </c>
      <c r="C23" s="26"/>
      <c r="D23" s="26"/>
      <c r="E23" s="28"/>
      <c r="F23" s="26"/>
      <c r="G23" s="26"/>
      <c r="H23" s="28"/>
      <c r="I23" s="26"/>
    </row>
    <row r="24" spans="1:9" x14ac:dyDescent="0.25">
      <c r="A24" s="30" t="s">
        <v>44</v>
      </c>
      <c r="B24" s="30" t="s">
        <v>45</v>
      </c>
      <c r="C24" s="26"/>
      <c r="D24" s="26"/>
      <c r="E24" s="28"/>
      <c r="F24" s="26"/>
      <c r="G24" s="26"/>
      <c r="H24" s="26" t="s">
        <v>30</v>
      </c>
      <c r="I24" s="26"/>
    </row>
    <row r="25" spans="1:9" x14ac:dyDescent="0.25">
      <c r="A25" s="30" t="s">
        <v>45</v>
      </c>
      <c r="B25" s="30" t="s">
        <v>46</v>
      </c>
      <c r="C25" s="26"/>
      <c r="D25" s="28"/>
      <c r="E25" s="28"/>
      <c r="F25" s="28"/>
      <c r="G25" s="28"/>
      <c r="H25" s="26" t="s">
        <v>30</v>
      </c>
      <c r="I25" s="26"/>
    </row>
    <row r="26" spans="1:9" x14ac:dyDescent="0.25">
      <c r="A26" s="30" t="s">
        <v>46</v>
      </c>
      <c r="B26" s="30" t="s">
        <v>47</v>
      </c>
      <c r="C26" s="26"/>
      <c r="D26" s="28"/>
      <c r="E26" s="28"/>
      <c r="F26" s="28"/>
      <c r="G26" s="28"/>
      <c r="H26" s="26" t="s">
        <v>30</v>
      </c>
      <c r="I26" s="26"/>
    </row>
    <row r="27" spans="1:9" x14ac:dyDescent="0.25">
      <c r="A27" s="30" t="s">
        <v>47</v>
      </c>
      <c r="B27" s="30" t="s">
        <v>48</v>
      </c>
      <c r="C27" s="26"/>
      <c r="D27" s="28"/>
      <c r="E27" s="28"/>
      <c r="F27" s="28"/>
      <c r="G27" s="28"/>
      <c r="H27" s="26" t="s">
        <v>30</v>
      </c>
      <c r="I27" s="28"/>
    </row>
    <row r="28" spans="1:9" x14ac:dyDescent="0.25">
      <c r="A28" s="30" t="s">
        <v>48</v>
      </c>
      <c r="B28" s="30" t="s">
        <v>49</v>
      </c>
      <c r="C28" s="26"/>
      <c r="D28" s="28"/>
      <c r="E28" s="28"/>
      <c r="F28" s="28"/>
      <c r="G28" s="28"/>
      <c r="H28" s="26" t="s">
        <v>30</v>
      </c>
      <c r="I28" s="28"/>
    </row>
    <row r="29" spans="1:9" x14ac:dyDescent="0.25">
      <c r="A29" s="30" t="s">
        <v>49</v>
      </c>
      <c r="B29" s="30" t="s">
        <v>50</v>
      </c>
      <c r="C29" s="26"/>
      <c r="D29" s="28"/>
      <c r="E29" s="26"/>
      <c r="F29" s="28"/>
      <c r="G29" s="28"/>
      <c r="H29" s="26" t="s">
        <v>30</v>
      </c>
      <c r="I29" s="28"/>
    </row>
    <row r="30" spans="1:9" x14ac:dyDescent="0.25">
      <c r="A30" s="30" t="s">
        <v>50</v>
      </c>
      <c r="B30" s="30" t="s">
        <v>51</v>
      </c>
      <c r="C30" s="26"/>
      <c r="D30" s="28"/>
      <c r="E30" s="26"/>
      <c r="F30" s="28"/>
      <c r="G30" s="28"/>
      <c r="H30" s="26" t="s">
        <v>30</v>
      </c>
      <c r="I30" s="28"/>
    </row>
    <row r="31" spans="1:9" x14ac:dyDescent="0.25">
      <c r="A31" s="30" t="s">
        <v>51</v>
      </c>
      <c r="B31" s="30" t="s">
        <v>52</v>
      </c>
      <c r="C31" s="26"/>
      <c r="D31" s="28"/>
      <c r="E31" s="26"/>
      <c r="F31" s="28"/>
      <c r="G31" s="28"/>
      <c r="H31" s="26" t="s">
        <v>30</v>
      </c>
      <c r="I31" s="28"/>
    </row>
    <row r="32" spans="1:9" x14ac:dyDescent="0.25">
      <c r="A32" s="30" t="s">
        <v>52</v>
      </c>
      <c r="B32" s="30" t="s">
        <v>53</v>
      </c>
      <c r="C32" s="26"/>
      <c r="D32" s="28"/>
      <c r="E32" s="28"/>
      <c r="F32" s="28"/>
      <c r="G32" s="28"/>
      <c r="H32" s="26" t="s">
        <v>30</v>
      </c>
      <c r="I32" s="28"/>
    </row>
    <row r="33" spans="1:9" x14ac:dyDescent="0.25">
      <c r="A33" s="30" t="s">
        <v>53</v>
      </c>
      <c r="B33" s="30" t="s">
        <v>54</v>
      </c>
      <c r="C33" s="26"/>
      <c r="D33" s="28"/>
      <c r="E33" s="26" t="s">
        <v>30</v>
      </c>
      <c r="F33" s="28"/>
      <c r="G33" s="28"/>
      <c r="H33" s="26" t="s">
        <v>30</v>
      </c>
      <c r="I33" s="26"/>
    </row>
    <row r="34" spans="1:9" x14ac:dyDescent="0.25">
      <c r="A34" s="30" t="s">
        <v>54</v>
      </c>
      <c r="B34" s="30" t="s">
        <v>55</v>
      </c>
      <c r="C34" s="26"/>
      <c r="D34" s="28"/>
      <c r="E34" s="26" t="s">
        <v>30</v>
      </c>
      <c r="F34" s="28"/>
      <c r="G34" s="28"/>
      <c r="H34" s="26"/>
      <c r="I34" s="28"/>
    </row>
    <row r="35" spans="1:9" x14ac:dyDescent="0.25">
      <c r="A35" s="30" t="s">
        <v>55</v>
      </c>
      <c r="B35" s="30" t="s">
        <v>56</v>
      </c>
      <c r="C35" s="26"/>
      <c r="D35" s="28"/>
      <c r="E35" s="26" t="s">
        <v>30</v>
      </c>
      <c r="F35" s="28"/>
      <c r="G35" s="28"/>
      <c r="H35" s="26"/>
      <c r="I35" s="28"/>
    </row>
    <row r="36" spans="1:9" x14ac:dyDescent="0.25">
      <c r="A36" s="30" t="s">
        <v>56</v>
      </c>
      <c r="B36" s="30" t="s">
        <v>53</v>
      </c>
      <c r="C36" s="26"/>
      <c r="D36" s="26" t="s">
        <v>30</v>
      </c>
      <c r="E36" s="26" t="s">
        <v>30</v>
      </c>
      <c r="F36" s="26" t="s">
        <v>30</v>
      </c>
      <c r="G36" s="26" t="s">
        <v>30</v>
      </c>
      <c r="H36" s="28"/>
      <c r="I36" s="28"/>
    </row>
    <row r="37" spans="1:9" x14ac:dyDescent="0.25">
      <c r="A37" s="30" t="s">
        <v>53</v>
      </c>
      <c r="B37" s="30" t="s">
        <v>54</v>
      </c>
      <c r="C37" s="26"/>
      <c r="D37" s="26" t="s">
        <v>30</v>
      </c>
      <c r="E37" s="26" t="s">
        <v>30</v>
      </c>
      <c r="F37" s="26" t="s">
        <v>30</v>
      </c>
      <c r="G37" s="26" t="s">
        <v>30</v>
      </c>
      <c r="H37" s="28"/>
      <c r="I37" s="28"/>
    </row>
    <row r="38" spans="1:9" x14ac:dyDescent="0.25">
      <c r="A38" s="30" t="s">
        <v>54</v>
      </c>
      <c r="B38" s="30" t="s">
        <v>55</v>
      </c>
      <c r="C38" s="26"/>
      <c r="D38" s="26" t="s">
        <v>30</v>
      </c>
      <c r="E38" s="26" t="s">
        <v>30</v>
      </c>
      <c r="F38" s="26" t="s">
        <v>30</v>
      </c>
      <c r="G38" s="26" t="s">
        <v>30</v>
      </c>
      <c r="H38" s="28"/>
      <c r="I38" s="28"/>
    </row>
    <row r="39" spans="1:9" x14ac:dyDescent="0.25">
      <c r="A39" s="30" t="s">
        <v>55</v>
      </c>
      <c r="B39" s="30" t="s">
        <v>56</v>
      </c>
      <c r="C39" s="26"/>
      <c r="D39" s="26" t="s">
        <v>30</v>
      </c>
      <c r="E39" s="26" t="s">
        <v>30</v>
      </c>
      <c r="F39" s="26" t="s">
        <v>30</v>
      </c>
      <c r="G39" s="26"/>
      <c r="H39" s="28"/>
      <c r="I39" s="28"/>
    </row>
    <row r="40" spans="1:9" x14ac:dyDescent="0.25">
      <c r="A40" s="30" t="s">
        <v>56</v>
      </c>
      <c r="B40" s="30" t="s">
        <v>57</v>
      </c>
      <c r="C40" s="26"/>
      <c r="D40" s="26" t="s">
        <v>30</v>
      </c>
      <c r="E40" s="26"/>
      <c r="F40" s="26" t="s">
        <v>30</v>
      </c>
      <c r="G40" s="26"/>
      <c r="H40" s="28"/>
      <c r="I40" s="28"/>
    </row>
    <row r="41" spans="1:9" x14ac:dyDescent="0.25">
      <c r="A41" s="30" t="s">
        <v>57</v>
      </c>
      <c r="B41" s="30" t="s">
        <v>58</v>
      </c>
      <c r="C41" s="26"/>
      <c r="D41" s="26" t="s">
        <v>30</v>
      </c>
      <c r="E41" s="28"/>
      <c r="F41" s="26" t="s">
        <v>30</v>
      </c>
      <c r="G41" s="26"/>
      <c r="H41" s="28"/>
      <c r="I41" s="28"/>
    </row>
    <row r="42" spans="1:9" x14ac:dyDescent="0.25">
      <c r="A42" s="30" t="s">
        <v>58</v>
      </c>
      <c r="B42" s="30" t="s">
        <v>59</v>
      </c>
      <c r="C42" s="26"/>
      <c r="D42" s="26" t="s">
        <v>30</v>
      </c>
      <c r="E42" s="28"/>
      <c r="F42" s="26" t="s">
        <v>30</v>
      </c>
      <c r="G42" s="26"/>
      <c r="H42" s="28"/>
      <c r="I42" s="28"/>
    </row>
    <row r="43" spans="1:9" x14ac:dyDescent="0.25">
      <c r="A43" s="30" t="s">
        <v>59</v>
      </c>
      <c r="B43" s="30" t="s">
        <v>60</v>
      </c>
      <c r="C43" s="26"/>
      <c r="D43" s="26" t="s">
        <v>30</v>
      </c>
      <c r="E43" s="28"/>
      <c r="F43" s="26" t="s">
        <v>30</v>
      </c>
      <c r="G43" s="26"/>
      <c r="H43" s="28"/>
      <c r="I43" s="28"/>
    </row>
    <row r="44" spans="1:9" x14ac:dyDescent="0.25">
      <c r="A44" s="30" t="s">
        <v>60</v>
      </c>
      <c r="B44" s="30" t="s">
        <v>61</v>
      </c>
      <c r="C44" s="26"/>
      <c r="D44" s="28"/>
      <c r="E44" s="26"/>
      <c r="F44" s="29"/>
      <c r="G44" s="28"/>
      <c r="H44" s="28"/>
      <c r="I44" s="28"/>
    </row>
    <row r="45" spans="1:9" x14ac:dyDescent="0.25">
      <c r="A45" s="30" t="s">
        <v>61</v>
      </c>
      <c r="B45" s="30" t="s">
        <v>62</v>
      </c>
      <c r="C45" s="26"/>
      <c r="D45" s="28"/>
      <c r="E45" s="26"/>
      <c r="F45" s="29"/>
      <c r="G45" s="28"/>
      <c r="H45" s="28"/>
      <c r="I45" s="28"/>
    </row>
    <row r="46" spans="1:9" x14ac:dyDescent="0.25">
      <c r="A46" s="30" t="s">
        <v>62</v>
      </c>
      <c r="B46" s="30" t="s">
        <v>63</v>
      </c>
      <c r="C46" s="26"/>
      <c r="D46" s="28"/>
      <c r="E46" s="26"/>
      <c r="F46" s="29"/>
      <c r="G46" s="28"/>
      <c r="H46" s="28"/>
      <c r="I46" s="28"/>
    </row>
    <row r="47" spans="1:9" x14ac:dyDescent="0.25">
      <c r="A47" s="30" t="s">
        <v>63</v>
      </c>
      <c r="B47" s="30" t="s">
        <v>64</v>
      </c>
      <c r="C47" s="26"/>
      <c r="D47" s="28"/>
      <c r="E47" s="28"/>
      <c r="F47" s="29"/>
      <c r="G47" s="28"/>
      <c r="H47" s="28"/>
      <c r="I47" s="28"/>
    </row>
    <row r="48" spans="1:9" x14ac:dyDescent="0.25">
      <c r="A48" s="30" t="s">
        <v>64</v>
      </c>
      <c r="B48" s="30" t="s">
        <v>65</v>
      </c>
      <c r="C48" s="26"/>
      <c r="D48" s="28"/>
      <c r="E48" s="28"/>
      <c r="F48" s="29"/>
      <c r="G48" s="28"/>
      <c r="H48" s="28"/>
      <c r="I48" s="28"/>
    </row>
  </sheetData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3"/>
  <sheetViews>
    <sheetView showGridLines="0" workbookViewId="0">
      <selection activeCell="N67" sqref="N67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38" t="s">
        <v>75</v>
      </c>
      <c r="D6" s="39" t="s">
        <v>76</v>
      </c>
      <c r="E6" s="40" t="s">
        <v>77</v>
      </c>
      <c r="F6" s="40" t="s">
        <v>78</v>
      </c>
      <c r="G6" s="41">
        <f>SUM(G7:G17)</f>
        <v>0.16666666666666652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SUM(L7:L17)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SUM(Q7:Q17)</f>
        <v>0.16666666666666652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SUM(V7:V17)</f>
        <v>0.16666666666666652</v>
      </c>
      <c r="W6" s="45">
        <f>SUM(W7:W17)</f>
        <v>0.49999999999999956</v>
      </c>
    </row>
    <row r="7" spans="1:23" ht="30" x14ac:dyDescent="0.25">
      <c r="A7" s="63">
        <v>1</v>
      </c>
      <c r="B7" s="61" t="str">
        <f>Cronograma!B10</f>
        <v>Língua Portuguesa</v>
      </c>
      <c r="C7" s="65" t="s">
        <v>103</v>
      </c>
      <c r="D7" s="72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ht="30" x14ac:dyDescent="0.25">
      <c r="A8" s="64">
        <v>2</v>
      </c>
      <c r="B8" s="62" t="str">
        <f>Cronograma!B11</f>
        <v xml:space="preserve">Noções de Informática </v>
      </c>
      <c r="C8" s="66" t="s">
        <v>104</v>
      </c>
      <c r="D8" s="72">
        <v>44784</v>
      </c>
      <c r="E8" s="73">
        <v>0.29166666666666669</v>
      </c>
      <c r="F8" s="73">
        <v>0.33333333333333331</v>
      </c>
      <c r="G8" s="74">
        <f t="shared" ref="G8:G10" si="1">F8-E8</f>
        <v>4.166666666666663E-2</v>
      </c>
      <c r="H8" s="75">
        <f t="shared" ref="H8:H10" si="2">IF(D8="","",D8+DAY(1))</f>
        <v>44785</v>
      </c>
      <c r="I8" s="75" t="s">
        <v>81</v>
      </c>
      <c r="J8" s="76">
        <v>0.29166666666666669</v>
      </c>
      <c r="K8" s="76">
        <v>0.33333333333333331</v>
      </c>
      <c r="L8" s="74">
        <f t="shared" ref="L8:L10" si="3">IF(I8="sim",K8-J8,0)</f>
        <v>0</v>
      </c>
      <c r="M8" s="77">
        <f t="shared" ref="M8:M10" si="4">IF(D8="","",D8+DAY(7))</f>
        <v>44791</v>
      </c>
      <c r="N8" s="78" t="s">
        <v>82</v>
      </c>
      <c r="O8" s="79">
        <v>0.29166666666666669</v>
      </c>
      <c r="P8" s="79">
        <v>0.33333333333333331</v>
      </c>
      <c r="Q8" s="74">
        <f t="shared" ref="Q8:Q10" si="5">IF(N8="sim",P8-O8,0)</f>
        <v>4.166666666666663E-2</v>
      </c>
      <c r="R8" s="80">
        <f t="shared" ref="R8:R10" si="6">IF(D8="","",D8+DAY(15))</f>
        <v>44799</v>
      </c>
      <c r="S8" s="75" t="s">
        <v>82</v>
      </c>
      <c r="T8" s="73">
        <v>0.29166666666666669</v>
      </c>
      <c r="U8" s="73">
        <v>0.33333333333333331</v>
      </c>
      <c r="V8" s="74">
        <f t="shared" ref="V8:V10" si="7">IF(S8="sim",U8-T8,0)</f>
        <v>4.166666666666663E-2</v>
      </c>
      <c r="W8" s="81">
        <f t="shared" ref="W8:W10" si="8">G8+L8+Q8+V8</f>
        <v>0.12499999999999989</v>
      </c>
    </row>
    <row r="9" spans="1:23" x14ac:dyDescent="0.25">
      <c r="A9" s="64">
        <v>3</v>
      </c>
      <c r="B9" s="62" t="str">
        <f>Cronograma!B12</f>
        <v>Legislação</v>
      </c>
      <c r="C9" s="66" t="s">
        <v>105</v>
      </c>
      <c r="D9" s="72">
        <v>44785</v>
      </c>
      <c r="E9" s="73">
        <v>0.29166666666666669</v>
      </c>
      <c r="F9" s="73">
        <v>0.33333333333333331</v>
      </c>
      <c r="G9" s="74">
        <f t="shared" si="1"/>
        <v>4.166666666666663E-2</v>
      </c>
      <c r="H9" s="75">
        <f t="shared" si="2"/>
        <v>44786</v>
      </c>
      <c r="I9" s="75" t="s">
        <v>81</v>
      </c>
      <c r="J9" s="76">
        <v>0.29166666666666669</v>
      </c>
      <c r="K9" s="76">
        <v>0.33333333333333331</v>
      </c>
      <c r="L9" s="74">
        <f t="shared" si="3"/>
        <v>0</v>
      </c>
      <c r="M9" s="77">
        <f t="shared" si="4"/>
        <v>44792</v>
      </c>
      <c r="N9" s="78" t="s">
        <v>82</v>
      </c>
      <c r="O9" s="79">
        <v>0.29166666666666669</v>
      </c>
      <c r="P9" s="79">
        <v>0.33333333333333331</v>
      </c>
      <c r="Q9" s="74">
        <f t="shared" si="5"/>
        <v>4.166666666666663E-2</v>
      </c>
      <c r="R9" s="80">
        <f t="shared" si="6"/>
        <v>44800</v>
      </c>
      <c r="S9" s="75" t="s">
        <v>82</v>
      </c>
      <c r="T9" s="73">
        <v>0.29166666666666669</v>
      </c>
      <c r="U9" s="73">
        <v>0.33333333333333331</v>
      </c>
      <c r="V9" s="74">
        <f t="shared" si="7"/>
        <v>4.166666666666663E-2</v>
      </c>
      <c r="W9" s="81">
        <f t="shared" si="8"/>
        <v>0.12499999999999989</v>
      </c>
    </row>
    <row r="10" spans="1:23" ht="60" x14ac:dyDescent="0.25">
      <c r="A10" s="64">
        <v>4</v>
      </c>
      <c r="B10" s="62" t="str">
        <f>Cronograma!B13</f>
        <v>Direito Constitucional</v>
      </c>
      <c r="C10" s="66" t="s">
        <v>106</v>
      </c>
      <c r="D10" s="72">
        <v>44786</v>
      </c>
      <c r="E10" s="73">
        <v>0.29166666666666669</v>
      </c>
      <c r="F10" s="73">
        <v>0.33333333333333331</v>
      </c>
      <c r="G10" s="74">
        <f t="shared" si="1"/>
        <v>4.166666666666663E-2</v>
      </c>
      <c r="H10" s="75">
        <f t="shared" si="2"/>
        <v>44787</v>
      </c>
      <c r="I10" s="75" t="s">
        <v>81</v>
      </c>
      <c r="J10" s="76">
        <v>0.29166666666666669</v>
      </c>
      <c r="K10" s="76">
        <v>0.33333333333333331</v>
      </c>
      <c r="L10" s="74">
        <f t="shared" si="3"/>
        <v>0</v>
      </c>
      <c r="M10" s="77">
        <f t="shared" si="4"/>
        <v>44793</v>
      </c>
      <c r="N10" s="78" t="s">
        <v>82</v>
      </c>
      <c r="O10" s="79">
        <v>0.29166666666666669</v>
      </c>
      <c r="P10" s="79">
        <v>0.33333333333333331</v>
      </c>
      <c r="Q10" s="74">
        <f t="shared" si="5"/>
        <v>4.166666666666663E-2</v>
      </c>
      <c r="R10" s="80">
        <f t="shared" si="6"/>
        <v>44801</v>
      </c>
      <c r="S10" s="75" t="s">
        <v>82</v>
      </c>
      <c r="T10" s="73">
        <v>0.29166666666666669</v>
      </c>
      <c r="U10" s="73">
        <v>0.33333333333333331</v>
      </c>
      <c r="V10" s="74">
        <f t="shared" si="7"/>
        <v>4.166666666666663E-2</v>
      </c>
      <c r="W10" s="81">
        <f t="shared" si="8"/>
        <v>0.12499999999999989</v>
      </c>
    </row>
    <row r="11" spans="1:23" x14ac:dyDescent="0.25">
      <c r="A11" s="64">
        <v>5</v>
      </c>
      <c r="B11" s="62" t="str">
        <f>Cronograma!B14</f>
        <v>Direito Administrativo</v>
      </c>
      <c r="C11" s="70"/>
      <c r="D11" s="46"/>
      <c r="E11" s="47"/>
      <c r="F11" s="47"/>
      <c r="G11" s="48"/>
      <c r="H11" s="49"/>
      <c r="I11" s="49"/>
      <c r="J11" s="50"/>
      <c r="K11" s="50"/>
      <c r="L11" s="48"/>
      <c r="M11" s="52"/>
      <c r="N11" s="51"/>
      <c r="O11" s="47"/>
      <c r="P11" s="47"/>
      <c r="Q11" s="48"/>
      <c r="R11" s="51"/>
      <c r="S11" s="49"/>
      <c r="T11" s="47"/>
      <c r="U11" s="47"/>
      <c r="V11" s="48"/>
      <c r="W11" s="53"/>
    </row>
    <row r="12" spans="1:23" x14ac:dyDescent="0.25">
      <c r="A12" s="64">
        <v>6</v>
      </c>
      <c r="B12" s="62" t="str">
        <f>Cronograma!B15</f>
        <v>Direito do Trabalho</v>
      </c>
      <c r="C12" s="70"/>
      <c r="D12" s="46"/>
      <c r="E12" s="47"/>
      <c r="F12" s="47"/>
      <c r="G12" s="48"/>
      <c r="H12" s="49"/>
      <c r="I12" s="49"/>
      <c r="J12" s="50"/>
      <c r="K12" s="50"/>
      <c r="L12" s="48"/>
      <c r="M12" s="52"/>
      <c r="N12" s="51"/>
      <c r="O12" s="47"/>
      <c r="P12" s="47"/>
      <c r="Q12" s="48"/>
      <c r="R12" s="51"/>
      <c r="S12" s="49"/>
      <c r="T12" s="47"/>
      <c r="U12" s="47"/>
      <c r="V12" s="48"/>
      <c r="W12" s="53"/>
    </row>
    <row r="13" spans="1:23" x14ac:dyDescent="0.25">
      <c r="A13" s="64">
        <v>7</v>
      </c>
      <c r="B13" s="62" t="str">
        <f>Cronograma!B16</f>
        <v>Direito Processual do Trabalho</v>
      </c>
      <c r="C13" s="70"/>
      <c r="D13" s="46"/>
      <c r="E13" s="47"/>
      <c r="F13" s="47"/>
      <c r="G13" s="48"/>
      <c r="H13" s="49"/>
      <c r="I13" s="49"/>
      <c r="J13" s="50"/>
      <c r="K13" s="50"/>
      <c r="L13" s="48"/>
      <c r="M13" s="52"/>
      <c r="N13" s="51"/>
      <c r="O13" s="47"/>
      <c r="P13" s="47"/>
      <c r="Q13" s="48"/>
      <c r="R13" s="51"/>
      <c r="S13" s="49"/>
      <c r="T13" s="47"/>
      <c r="U13" s="47"/>
      <c r="V13" s="48"/>
      <c r="W13" s="53"/>
    </row>
    <row r="14" spans="1:23" x14ac:dyDescent="0.25">
      <c r="A14" s="64">
        <v>8</v>
      </c>
      <c r="B14" s="62" t="str">
        <f>Cronograma!B17</f>
        <v>Direito Civil</v>
      </c>
      <c r="C14" s="70"/>
      <c r="D14" s="46"/>
      <c r="E14" s="47"/>
      <c r="F14" s="47"/>
      <c r="G14" s="48"/>
      <c r="H14" s="49"/>
      <c r="I14" s="49"/>
      <c r="J14" s="50"/>
      <c r="K14" s="50"/>
      <c r="L14" s="48"/>
      <c r="M14" s="52"/>
      <c r="N14" s="51"/>
      <c r="O14" s="47"/>
      <c r="P14" s="47"/>
      <c r="Q14" s="48"/>
      <c r="R14" s="51"/>
      <c r="S14" s="49"/>
      <c r="T14" s="47"/>
      <c r="U14" s="47"/>
      <c r="V14" s="48"/>
      <c r="W14" s="53"/>
    </row>
    <row r="15" spans="1:23" x14ac:dyDescent="0.25">
      <c r="A15" s="64">
        <v>9</v>
      </c>
      <c r="B15" s="62" t="str">
        <f>Cronograma!B18</f>
        <v>Direito Processual Civil</v>
      </c>
      <c r="C15" s="70"/>
      <c r="D15" s="46"/>
      <c r="E15" s="47"/>
      <c r="F15" s="47"/>
      <c r="G15" s="48"/>
      <c r="H15" s="49"/>
      <c r="I15" s="49"/>
      <c r="J15" s="50"/>
      <c r="K15" s="50"/>
      <c r="L15" s="48"/>
      <c r="M15" s="52"/>
      <c r="N15" s="51"/>
      <c r="O15" s="47"/>
      <c r="P15" s="47"/>
      <c r="Q15" s="48"/>
      <c r="R15" s="51"/>
      <c r="S15" s="49"/>
      <c r="T15" s="47"/>
      <c r="U15" s="47"/>
      <c r="V15" s="48"/>
      <c r="W15" s="53"/>
    </row>
    <row r="16" spans="1:23" x14ac:dyDescent="0.25">
      <c r="A16" s="64">
        <v>10</v>
      </c>
      <c r="B16" s="62" t="str">
        <f>Cronograma!B19</f>
        <v>Atos Normativos</v>
      </c>
      <c r="C16" s="70"/>
      <c r="D16" s="46"/>
      <c r="E16" s="47"/>
      <c r="F16" s="47"/>
      <c r="G16" s="48"/>
      <c r="H16" s="49"/>
      <c r="I16" s="49"/>
      <c r="J16" s="50"/>
      <c r="K16" s="50"/>
      <c r="L16" s="48"/>
      <c r="M16" s="52"/>
      <c r="N16" s="51"/>
      <c r="O16" s="47"/>
      <c r="P16" s="47"/>
      <c r="Q16" s="48"/>
      <c r="R16" s="51"/>
      <c r="S16" s="49"/>
      <c r="T16" s="47"/>
      <c r="U16" s="47"/>
      <c r="V16" s="48"/>
      <c r="W16" s="53"/>
    </row>
    <row r="17" spans="1:23" ht="15.75" thickBot="1" x14ac:dyDescent="0.3">
      <c r="A17" s="2"/>
      <c r="B17" s="2"/>
      <c r="C17" s="71"/>
      <c r="D17" s="46"/>
      <c r="E17" s="47"/>
      <c r="F17" s="47"/>
      <c r="G17" s="48"/>
      <c r="H17" s="49"/>
      <c r="I17" s="49"/>
      <c r="J17" s="50"/>
      <c r="K17" s="50"/>
      <c r="L17" s="48"/>
      <c r="M17" s="52"/>
      <c r="N17" s="51"/>
      <c r="O17" s="47"/>
      <c r="P17" s="47"/>
      <c r="Q17" s="48"/>
      <c r="R17" s="51"/>
      <c r="S17" s="49"/>
      <c r="T17" s="47"/>
      <c r="U17" s="47"/>
      <c r="V17" s="48"/>
      <c r="W17" s="53"/>
    </row>
    <row r="18" spans="1:23" ht="15.75" thickBot="1" x14ac:dyDescent="0.3">
      <c r="C18" s="110" t="s">
        <v>83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</row>
    <row r="19" spans="1:23" x14ac:dyDescent="0.25"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</row>
    <row r="20" spans="1:23" x14ac:dyDescent="0.25"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23" x14ac:dyDescent="0.25"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23" x14ac:dyDescent="0.25"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</row>
    <row r="23" spans="1:23" ht="15.75" thickBot="1" x14ac:dyDescent="0.3"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</row>
  </sheetData>
  <mergeCells count="2">
    <mergeCell ref="C19:Q23"/>
    <mergeCell ref="C18:Q18"/>
  </mergeCells>
  <dataValidations count="1">
    <dataValidation type="list" allowBlank="1" showInputMessage="1" showErrorMessage="1" sqref="S7:S17 N7:N17 I7:I17" xr:uid="{00000000-0002-0000-0400-000000000000}">
      <formula1>"Sim, Não"</formula1>
    </dataValidation>
  </dataValidations>
  <hyperlinks>
    <hyperlink ref="A15:B15" location="'D. Processual Civil'!A1" display="'D. Processual Civil'!A1" xr:uid="{00000000-0004-0000-0400-000000000000}"/>
    <hyperlink ref="A14:B14" location="'Direito Civil'!A1" display="'Direito Civil'!A1" xr:uid="{00000000-0004-0000-0400-000001000000}"/>
    <hyperlink ref="A13:B13" location="'D. Processual do Trabalho'!A1" display="'D. Processual do Trabalho'!A1" xr:uid="{00000000-0004-0000-0400-000002000000}"/>
    <hyperlink ref="A12:B12" location="'Direito do Trabalho'!A1" display="'Direito do Trabalho'!A1" xr:uid="{00000000-0004-0000-0400-000003000000}"/>
    <hyperlink ref="A11:B11" location="'Direito Administrativo'!A1" display="'Direito Administrativo'!A1" xr:uid="{00000000-0004-0000-0400-000004000000}"/>
    <hyperlink ref="A10:B10" location="'Direito Constitucional'!A1" display="'Direito Constitucional'!A1" xr:uid="{00000000-0004-0000-0400-000005000000}"/>
    <hyperlink ref="A9:B9" location="Legislação!A1" display="Legislação!A1" xr:uid="{00000000-0004-0000-0400-000006000000}"/>
    <hyperlink ref="A16:B16" location="'Atos Normativos'!A1" display="'Atos Normativos'!A1" xr:uid="{00000000-0004-0000-0400-000007000000}"/>
    <hyperlink ref="A7:B7" location="'Língua Portuguesa'!A1" display="'Língua Portuguesa'!A1" xr:uid="{00000000-0004-0000-0400-000008000000}"/>
    <hyperlink ref="A8:B8" location="'Noções de Informática'!A1" display="'Noções de Informática'!A1" xr:uid="{00000000-0004-0000-0400-000009000000}"/>
    <hyperlink ref="B14" location="'D8'!B14" display="'D8'!B14" xr:uid="{00000000-0004-0000-0400-00000A000000}"/>
    <hyperlink ref="A14" location="'D8'!B14" display="'D8'!B14" xr:uid="{00000000-0004-0000-0400-00000B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3"/>
  <sheetViews>
    <sheetView showGridLines="0" workbookViewId="0">
      <selection activeCell="O73" sqref="O73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38" t="s">
        <v>75</v>
      </c>
      <c r="D6" s="39" t="s">
        <v>76</v>
      </c>
      <c r="E6" s="40" t="s">
        <v>77</v>
      </c>
      <c r="F6" s="40" t="s">
        <v>78</v>
      </c>
      <c r="G6" s="41">
        <f>SUM(G7:G17)</f>
        <v>0.24999999999999978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SUM(L7:L17)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SUM(Q7:Q17)</f>
        <v>0.24999999999999978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SUM(V7:V17)</f>
        <v>0.24999999999999978</v>
      </c>
      <c r="W6" s="45">
        <f>SUM(W7:W17)</f>
        <v>0.74999999999999933</v>
      </c>
    </row>
    <row r="7" spans="1:23" x14ac:dyDescent="0.25">
      <c r="A7" s="64">
        <v>1</v>
      </c>
      <c r="B7" s="62" t="str">
        <f>Cronograma!B10</f>
        <v>Língua Portuguesa</v>
      </c>
      <c r="C7" s="65" t="s">
        <v>107</v>
      </c>
      <c r="D7" s="72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ht="30" x14ac:dyDescent="0.25">
      <c r="A8" s="63">
        <v>2</v>
      </c>
      <c r="B8" s="61" t="str">
        <f>Cronograma!B11</f>
        <v xml:space="preserve">Noções de Informática </v>
      </c>
      <c r="C8" s="66" t="s">
        <v>108</v>
      </c>
      <c r="D8" s="72">
        <v>44784</v>
      </c>
      <c r="E8" s="73">
        <v>0.29166666666666669</v>
      </c>
      <c r="F8" s="73">
        <v>0.33333333333333331</v>
      </c>
      <c r="G8" s="74">
        <f t="shared" ref="G8:G12" si="1">F8-E8</f>
        <v>4.166666666666663E-2</v>
      </c>
      <c r="H8" s="75">
        <f t="shared" ref="H8:H12" si="2">IF(D8="","",D8+DAY(1))</f>
        <v>44785</v>
      </c>
      <c r="I8" s="75" t="s">
        <v>81</v>
      </c>
      <c r="J8" s="76">
        <v>0.29166666666666669</v>
      </c>
      <c r="K8" s="76">
        <v>0.33333333333333331</v>
      </c>
      <c r="L8" s="74">
        <f t="shared" ref="L8:L12" si="3">IF(I8="sim",K8-J8,0)</f>
        <v>0</v>
      </c>
      <c r="M8" s="77">
        <f t="shared" ref="M8:M12" si="4">IF(D8="","",D8+DAY(7))</f>
        <v>44791</v>
      </c>
      <c r="N8" s="78" t="s">
        <v>82</v>
      </c>
      <c r="O8" s="79">
        <v>0.29166666666666669</v>
      </c>
      <c r="P8" s="79">
        <v>0.33333333333333331</v>
      </c>
      <c r="Q8" s="74">
        <f t="shared" ref="Q8:Q12" si="5">IF(N8="sim",P8-O8,0)</f>
        <v>4.166666666666663E-2</v>
      </c>
      <c r="R8" s="80">
        <f t="shared" ref="R8:R12" si="6">IF(D8="","",D8+DAY(15))</f>
        <v>44799</v>
      </c>
      <c r="S8" s="75" t="s">
        <v>82</v>
      </c>
      <c r="T8" s="73">
        <v>0.29166666666666669</v>
      </c>
      <c r="U8" s="73">
        <v>0.33333333333333331</v>
      </c>
      <c r="V8" s="74">
        <f t="shared" ref="V8:V12" si="7">IF(S8="sim",U8-T8,0)</f>
        <v>4.166666666666663E-2</v>
      </c>
      <c r="W8" s="81">
        <f t="shared" ref="W8:W12" si="8">G8+L8+Q8+V8</f>
        <v>0.12499999999999989</v>
      </c>
    </row>
    <row r="9" spans="1:23" ht="135" x14ac:dyDescent="0.25">
      <c r="A9" s="64">
        <v>3</v>
      </c>
      <c r="B9" s="62" t="str">
        <f>Cronograma!B12</f>
        <v>Legislação</v>
      </c>
      <c r="C9" s="66" t="s">
        <v>109</v>
      </c>
      <c r="D9" s="72">
        <v>44785</v>
      </c>
      <c r="E9" s="73">
        <v>0.29166666666666669</v>
      </c>
      <c r="F9" s="73">
        <v>0.33333333333333331</v>
      </c>
      <c r="G9" s="74">
        <f t="shared" si="1"/>
        <v>4.166666666666663E-2</v>
      </c>
      <c r="H9" s="75">
        <f t="shared" si="2"/>
        <v>44786</v>
      </c>
      <c r="I9" s="75" t="s">
        <v>81</v>
      </c>
      <c r="J9" s="76">
        <v>0.29166666666666669</v>
      </c>
      <c r="K9" s="76">
        <v>0.33333333333333331</v>
      </c>
      <c r="L9" s="74">
        <f t="shared" si="3"/>
        <v>0</v>
      </c>
      <c r="M9" s="77">
        <f t="shared" si="4"/>
        <v>44792</v>
      </c>
      <c r="N9" s="78" t="s">
        <v>82</v>
      </c>
      <c r="O9" s="79">
        <v>0.29166666666666669</v>
      </c>
      <c r="P9" s="79">
        <v>0.33333333333333331</v>
      </c>
      <c r="Q9" s="74">
        <f t="shared" si="5"/>
        <v>4.166666666666663E-2</v>
      </c>
      <c r="R9" s="80">
        <f t="shared" si="6"/>
        <v>44800</v>
      </c>
      <c r="S9" s="75" t="s">
        <v>82</v>
      </c>
      <c r="T9" s="73">
        <v>0.29166666666666669</v>
      </c>
      <c r="U9" s="73">
        <v>0.33333333333333331</v>
      </c>
      <c r="V9" s="74">
        <f t="shared" si="7"/>
        <v>4.166666666666663E-2</v>
      </c>
      <c r="W9" s="81">
        <f t="shared" si="8"/>
        <v>0.12499999999999989</v>
      </c>
    </row>
    <row r="10" spans="1:23" ht="90" x14ac:dyDescent="0.25">
      <c r="A10" s="64">
        <v>4</v>
      </c>
      <c r="B10" s="62" t="str">
        <f>Cronograma!B13</f>
        <v>Direito Constitucional</v>
      </c>
      <c r="C10" s="66" t="s">
        <v>110</v>
      </c>
      <c r="D10" s="72">
        <v>44786</v>
      </c>
      <c r="E10" s="73">
        <v>0.29166666666666669</v>
      </c>
      <c r="F10" s="73">
        <v>0.33333333333333331</v>
      </c>
      <c r="G10" s="74">
        <f t="shared" si="1"/>
        <v>4.166666666666663E-2</v>
      </c>
      <c r="H10" s="75">
        <f t="shared" si="2"/>
        <v>44787</v>
      </c>
      <c r="I10" s="75" t="s">
        <v>81</v>
      </c>
      <c r="J10" s="76">
        <v>0.29166666666666669</v>
      </c>
      <c r="K10" s="76">
        <v>0.33333333333333331</v>
      </c>
      <c r="L10" s="74">
        <f t="shared" si="3"/>
        <v>0</v>
      </c>
      <c r="M10" s="77">
        <f t="shared" si="4"/>
        <v>44793</v>
      </c>
      <c r="N10" s="78" t="s">
        <v>82</v>
      </c>
      <c r="O10" s="79">
        <v>0.29166666666666669</v>
      </c>
      <c r="P10" s="79">
        <v>0.33333333333333331</v>
      </c>
      <c r="Q10" s="74">
        <f t="shared" si="5"/>
        <v>4.166666666666663E-2</v>
      </c>
      <c r="R10" s="80">
        <f t="shared" si="6"/>
        <v>44801</v>
      </c>
      <c r="S10" s="75" t="s">
        <v>82</v>
      </c>
      <c r="T10" s="73">
        <v>0.29166666666666669</v>
      </c>
      <c r="U10" s="73">
        <v>0.33333333333333331</v>
      </c>
      <c r="V10" s="74">
        <f t="shared" si="7"/>
        <v>4.166666666666663E-2</v>
      </c>
      <c r="W10" s="81">
        <f t="shared" si="8"/>
        <v>0.12499999999999989</v>
      </c>
    </row>
    <row r="11" spans="1:23" ht="60" x14ac:dyDescent="0.25">
      <c r="A11" s="64">
        <v>5</v>
      </c>
      <c r="B11" s="62" t="str">
        <f>Cronograma!B14</f>
        <v>Direito Administrativo</v>
      </c>
      <c r="C11" s="66" t="s">
        <v>111</v>
      </c>
      <c r="D11" s="72">
        <v>44787</v>
      </c>
      <c r="E11" s="73">
        <v>0.29166666666666669</v>
      </c>
      <c r="F11" s="73">
        <v>0.33333333333333331</v>
      </c>
      <c r="G11" s="74">
        <f t="shared" si="1"/>
        <v>4.166666666666663E-2</v>
      </c>
      <c r="H11" s="75">
        <f t="shared" si="2"/>
        <v>44788</v>
      </c>
      <c r="I11" s="75" t="s">
        <v>81</v>
      </c>
      <c r="J11" s="76">
        <v>0.29166666666666669</v>
      </c>
      <c r="K11" s="76">
        <v>0.33333333333333331</v>
      </c>
      <c r="L11" s="74">
        <f t="shared" si="3"/>
        <v>0</v>
      </c>
      <c r="M11" s="77">
        <f t="shared" si="4"/>
        <v>44794</v>
      </c>
      <c r="N11" s="78" t="s">
        <v>82</v>
      </c>
      <c r="O11" s="79">
        <v>0.29166666666666669</v>
      </c>
      <c r="P11" s="79">
        <v>0.33333333333333331</v>
      </c>
      <c r="Q11" s="74">
        <f t="shared" si="5"/>
        <v>4.166666666666663E-2</v>
      </c>
      <c r="R11" s="80">
        <f t="shared" si="6"/>
        <v>44802</v>
      </c>
      <c r="S11" s="75" t="s">
        <v>82</v>
      </c>
      <c r="T11" s="73">
        <v>0.29166666666666669</v>
      </c>
      <c r="U11" s="73">
        <v>0.33333333333333331</v>
      </c>
      <c r="V11" s="74">
        <f t="shared" si="7"/>
        <v>4.166666666666663E-2</v>
      </c>
      <c r="W11" s="81">
        <f t="shared" si="8"/>
        <v>0.12499999999999989</v>
      </c>
    </row>
    <row r="12" spans="1:23" ht="60" x14ac:dyDescent="0.25">
      <c r="A12" s="64">
        <v>6</v>
      </c>
      <c r="B12" s="62" t="str">
        <f>Cronograma!B15</f>
        <v>Direito do Trabalho</v>
      </c>
      <c r="C12" s="66" t="s">
        <v>112</v>
      </c>
      <c r="D12" s="72">
        <v>44788</v>
      </c>
      <c r="E12" s="73">
        <v>0.29166666666666669</v>
      </c>
      <c r="F12" s="73">
        <v>0.33333333333333331</v>
      </c>
      <c r="G12" s="74">
        <f t="shared" si="1"/>
        <v>4.166666666666663E-2</v>
      </c>
      <c r="H12" s="75">
        <f t="shared" si="2"/>
        <v>44789</v>
      </c>
      <c r="I12" s="75" t="s">
        <v>81</v>
      </c>
      <c r="J12" s="76">
        <v>0.29166666666666669</v>
      </c>
      <c r="K12" s="76">
        <v>0.33333333333333331</v>
      </c>
      <c r="L12" s="74">
        <f t="shared" si="3"/>
        <v>0</v>
      </c>
      <c r="M12" s="77">
        <f t="shared" si="4"/>
        <v>44795</v>
      </c>
      <c r="N12" s="78" t="s">
        <v>82</v>
      </c>
      <c r="O12" s="79">
        <v>0.29166666666666669</v>
      </c>
      <c r="P12" s="79">
        <v>0.33333333333333331</v>
      </c>
      <c r="Q12" s="74">
        <f t="shared" si="5"/>
        <v>4.166666666666663E-2</v>
      </c>
      <c r="R12" s="80">
        <f t="shared" si="6"/>
        <v>44803</v>
      </c>
      <c r="S12" s="75" t="s">
        <v>82</v>
      </c>
      <c r="T12" s="73">
        <v>0.29166666666666669</v>
      </c>
      <c r="U12" s="73">
        <v>0.33333333333333331</v>
      </c>
      <c r="V12" s="74">
        <f t="shared" si="7"/>
        <v>4.166666666666663E-2</v>
      </c>
      <c r="W12" s="81">
        <f t="shared" si="8"/>
        <v>0.12499999999999989</v>
      </c>
    </row>
    <row r="13" spans="1:23" x14ac:dyDescent="0.25">
      <c r="A13" s="64">
        <v>7</v>
      </c>
      <c r="B13" s="62" t="str">
        <f>Cronograma!B16</f>
        <v>Direito Processual do Trabalho</v>
      </c>
      <c r="C13" s="67"/>
      <c r="D13" s="46"/>
      <c r="E13" s="47"/>
      <c r="F13" s="47"/>
      <c r="G13" s="48"/>
      <c r="H13" s="49"/>
      <c r="I13" s="49"/>
      <c r="J13" s="50"/>
      <c r="K13" s="50"/>
      <c r="L13" s="48"/>
      <c r="M13" s="52"/>
      <c r="N13" s="51"/>
      <c r="O13" s="47"/>
      <c r="P13" s="47"/>
      <c r="Q13" s="48"/>
      <c r="R13" s="51"/>
      <c r="S13" s="49"/>
      <c r="T13" s="47"/>
      <c r="U13" s="47"/>
      <c r="V13" s="48"/>
      <c r="W13" s="53"/>
    </row>
    <row r="14" spans="1:23" x14ac:dyDescent="0.25">
      <c r="A14" s="64">
        <v>8</v>
      </c>
      <c r="B14" s="62" t="str">
        <f>Cronograma!B17</f>
        <v>Direito Civil</v>
      </c>
      <c r="C14" s="67"/>
      <c r="D14" s="46"/>
      <c r="E14" s="47"/>
      <c r="F14" s="47"/>
      <c r="G14" s="48"/>
      <c r="H14" s="49"/>
      <c r="I14" s="49"/>
      <c r="J14" s="50"/>
      <c r="K14" s="50"/>
      <c r="L14" s="48"/>
      <c r="M14" s="52"/>
      <c r="N14" s="51"/>
      <c r="O14" s="47"/>
      <c r="P14" s="47"/>
      <c r="Q14" s="48"/>
      <c r="R14" s="51"/>
      <c r="S14" s="49"/>
      <c r="T14" s="47"/>
      <c r="U14" s="47"/>
      <c r="V14" s="48"/>
      <c r="W14" s="53"/>
    </row>
    <row r="15" spans="1:23" x14ac:dyDescent="0.25">
      <c r="A15" s="64">
        <v>9</v>
      </c>
      <c r="B15" s="62" t="str">
        <f>Cronograma!B18</f>
        <v>Direito Processual Civil</v>
      </c>
      <c r="C15" s="67"/>
      <c r="D15" s="46"/>
      <c r="E15" s="47"/>
      <c r="F15" s="47"/>
      <c r="G15" s="48"/>
      <c r="H15" s="49"/>
      <c r="I15" s="49"/>
      <c r="J15" s="50"/>
      <c r="K15" s="50"/>
      <c r="L15" s="48"/>
      <c r="M15" s="52"/>
      <c r="N15" s="51"/>
      <c r="O15" s="47"/>
      <c r="P15" s="47"/>
      <c r="Q15" s="48"/>
      <c r="R15" s="51"/>
      <c r="S15" s="49"/>
      <c r="T15" s="47"/>
      <c r="U15" s="47"/>
      <c r="V15" s="48"/>
      <c r="W15" s="53"/>
    </row>
    <row r="16" spans="1:23" x14ac:dyDescent="0.25">
      <c r="A16" s="64">
        <v>10</v>
      </c>
      <c r="B16" s="62" t="str">
        <f>Cronograma!B19</f>
        <v>Atos Normativos</v>
      </c>
      <c r="C16" s="67"/>
      <c r="D16" s="46"/>
      <c r="E16" s="47"/>
      <c r="F16" s="47"/>
      <c r="G16" s="48"/>
      <c r="H16" s="49"/>
      <c r="I16" s="49"/>
      <c r="J16" s="50"/>
      <c r="K16" s="50"/>
      <c r="L16" s="48"/>
      <c r="M16" s="52"/>
      <c r="N16" s="51"/>
      <c r="O16" s="47"/>
      <c r="P16" s="47"/>
      <c r="Q16" s="48"/>
      <c r="R16" s="51"/>
      <c r="S16" s="49"/>
      <c r="T16" s="47"/>
      <c r="U16" s="47"/>
      <c r="V16" s="48"/>
      <c r="W16" s="53"/>
    </row>
    <row r="17" spans="1:23" ht="15.75" thickBot="1" x14ac:dyDescent="0.3">
      <c r="A17" s="2"/>
      <c r="B17" s="2"/>
      <c r="C17" s="68"/>
      <c r="D17" s="46"/>
      <c r="E17" s="47"/>
      <c r="F17" s="47"/>
      <c r="G17" s="48"/>
      <c r="H17" s="49"/>
      <c r="I17" s="49"/>
      <c r="J17" s="50"/>
      <c r="K17" s="50"/>
      <c r="L17" s="48"/>
      <c r="M17" s="52"/>
      <c r="N17" s="51"/>
      <c r="O17" s="47"/>
      <c r="P17" s="47"/>
      <c r="Q17" s="48"/>
      <c r="R17" s="51"/>
      <c r="S17" s="49"/>
      <c r="T17" s="47"/>
      <c r="U17" s="47"/>
      <c r="V17" s="48"/>
      <c r="W17" s="53"/>
    </row>
    <row r="18" spans="1:23" ht="15.75" thickBot="1" x14ac:dyDescent="0.3">
      <c r="C18" s="110" t="s">
        <v>83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</row>
    <row r="19" spans="1:23" x14ac:dyDescent="0.25"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</row>
    <row r="20" spans="1:23" x14ac:dyDescent="0.25"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23" x14ac:dyDescent="0.25"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23" x14ac:dyDescent="0.25"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</row>
    <row r="23" spans="1:23" ht="15.75" thickBot="1" x14ac:dyDescent="0.3"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</row>
  </sheetData>
  <mergeCells count="2">
    <mergeCell ref="C18:Q18"/>
    <mergeCell ref="C19:Q23"/>
  </mergeCells>
  <dataValidations disablePrompts="1" count="1">
    <dataValidation type="list" allowBlank="1" showInputMessage="1" showErrorMessage="1" sqref="I7:I17 S7:S17 N7:N17" xr:uid="{00000000-0002-0000-0500-000000000000}">
      <formula1>"Sim, Não"</formula1>
    </dataValidation>
  </dataValidations>
  <hyperlinks>
    <hyperlink ref="A15:B15" location="'D. Processual Civil'!A1" display="'D. Processual Civil'!A1" xr:uid="{900E8BDB-7B8A-4FAA-8066-EA7ECE10A24B}"/>
    <hyperlink ref="A14:B14" location="'Direito Civil'!A1" display="'Direito Civil'!A1" xr:uid="{6A4E7E35-FE24-4715-B0CA-B15646012385}"/>
    <hyperlink ref="A13:B13" location="'D. Processual do Trabalho'!A1" display="'D. Processual do Trabalho'!A1" xr:uid="{1C210DF3-D129-4351-8929-A81214B4C415}"/>
    <hyperlink ref="A12:B12" location="'Direito do Trabalho'!A1" display="'Direito do Trabalho'!A1" xr:uid="{E1CE5D1B-8015-49E8-9882-A6984947502B}"/>
    <hyperlink ref="A11:B11" location="'Direito Administrativo'!A1" display="'Direito Administrativo'!A1" xr:uid="{76A1B76E-BBFB-4D4B-8309-E9D876423BBB}"/>
    <hyperlink ref="A10:B10" location="'Direito Constitucional'!A1" display="'Direito Constitucional'!A1" xr:uid="{907D26BC-5EBD-4900-BA95-608D147A2E44}"/>
    <hyperlink ref="A9:B9" location="Legislação!A1" display="Legislação!A1" xr:uid="{10391326-03DA-45BA-BCF1-98AB988901FE}"/>
    <hyperlink ref="A16:B16" location="'Atos Normativos'!A1" display="'Atos Normativos'!A1" xr:uid="{2F63178A-E448-40D2-8E1B-6B8D018068CD}"/>
    <hyperlink ref="A7:B7" location="'Língua Portuguesa'!A1" display="'Língua Portuguesa'!A1" xr:uid="{C46E49FC-D673-44D2-BE22-BB298FBABCF2}"/>
    <hyperlink ref="A8:B8" location="'Noções de Informática'!A1" display="'Noções de Informática'!A1" xr:uid="{E16690E1-1F1B-421E-86FD-518F24081E9B}"/>
    <hyperlink ref="B14" location="'D8'!B14" display="'D8'!B14" xr:uid="{23D10C7C-C06F-497F-8184-C74D0E49FDDE}"/>
    <hyperlink ref="A14" location="'D8'!B14" display="'D8'!B14" xr:uid="{5E34A740-4135-4D0F-A29B-467F0A379D29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3"/>
  <sheetViews>
    <sheetView showGridLines="0" workbookViewId="0">
      <selection activeCell="L53" sqref="L53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38" t="s">
        <v>75</v>
      </c>
      <c r="D6" s="39" t="s">
        <v>76</v>
      </c>
      <c r="E6" s="40" t="s">
        <v>77</v>
      </c>
      <c r="F6" s="40" t="s">
        <v>78</v>
      </c>
      <c r="G6" s="41">
        <f>SUM(G7:G17)</f>
        <v>0.29166666666666641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SUM(L7:L17)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SUM(Q7:Q17)</f>
        <v>0.29166666666666641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SUM(V7:V17)</f>
        <v>0.29166666666666641</v>
      </c>
      <c r="W6" s="45">
        <f>SUM(W7:W17)</f>
        <v>0.87499999999999922</v>
      </c>
    </row>
    <row r="7" spans="1:23" ht="90" x14ac:dyDescent="0.25">
      <c r="A7" s="64">
        <v>1</v>
      </c>
      <c r="B7" s="62" t="str">
        <f>Cronograma!B10</f>
        <v>Língua Portuguesa</v>
      </c>
      <c r="C7" s="65" t="s">
        <v>113</v>
      </c>
      <c r="D7" s="72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x14ac:dyDescent="0.25">
      <c r="A8" s="64">
        <v>2</v>
      </c>
      <c r="B8" s="62" t="str">
        <f>Cronograma!B11</f>
        <v xml:space="preserve">Noções de Informática </v>
      </c>
      <c r="C8" s="66" t="s">
        <v>114</v>
      </c>
      <c r="D8" s="72">
        <v>44784</v>
      </c>
      <c r="E8" s="73">
        <v>0.29166666666666669</v>
      </c>
      <c r="F8" s="73">
        <v>0.33333333333333331</v>
      </c>
      <c r="G8" s="74">
        <f t="shared" ref="G8:G13" si="1">F8-E8</f>
        <v>4.166666666666663E-2</v>
      </c>
      <c r="H8" s="75">
        <f t="shared" ref="H8:H13" si="2">IF(D8="","",D8+DAY(1))</f>
        <v>44785</v>
      </c>
      <c r="I8" s="75" t="s">
        <v>81</v>
      </c>
      <c r="J8" s="76">
        <v>0.29166666666666669</v>
      </c>
      <c r="K8" s="76">
        <v>0.33333333333333331</v>
      </c>
      <c r="L8" s="74">
        <f t="shared" ref="L8:L13" si="3">IF(I8="sim",K8-J8,0)</f>
        <v>0</v>
      </c>
      <c r="M8" s="77">
        <f t="shared" ref="M8:M13" si="4">IF(D8="","",D8+DAY(7))</f>
        <v>44791</v>
      </c>
      <c r="N8" s="78" t="s">
        <v>82</v>
      </c>
      <c r="O8" s="79">
        <v>0.29166666666666669</v>
      </c>
      <c r="P8" s="79">
        <v>0.33333333333333331</v>
      </c>
      <c r="Q8" s="74">
        <f t="shared" ref="Q8:Q13" si="5">IF(N8="sim",P8-O8,0)</f>
        <v>4.166666666666663E-2</v>
      </c>
      <c r="R8" s="80">
        <f t="shared" ref="R8:R13" si="6">IF(D8="","",D8+DAY(15))</f>
        <v>44799</v>
      </c>
      <c r="S8" s="75" t="s">
        <v>82</v>
      </c>
      <c r="T8" s="73">
        <v>0.29166666666666669</v>
      </c>
      <c r="U8" s="73">
        <v>0.33333333333333331</v>
      </c>
      <c r="V8" s="74">
        <f t="shared" ref="V8:V13" si="7">IF(S8="sim",U8-T8,0)</f>
        <v>4.166666666666663E-2</v>
      </c>
      <c r="W8" s="81">
        <f t="shared" ref="W8:W13" si="8">G8+L8+Q8+V8</f>
        <v>0.12499999999999989</v>
      </c>
    </row>
    <row r="9" spans="1:23" x14ac:dyDescent="0.25">
      <c r="A9" s="63">
        <v>3</v>
      </c>
      <c r="B9" s="61" t="str">
        <f>Cronograma!B12</f>
        <v>Legislação</v>
      </c>
      <c r="C9" s="66" t="s">
        <v>115</v>
      </c>
      <c r="D9" s="72">
        <v>44785</v>
      </c>
      <c r="E9" s="73">
        <v>0.29166666666666669</v>
      </c>
      <c r="F9" s="73">
        <v>0.33333333333333331</v>
      </c>
      <c r="G9" s="74">
        <f t="shared" si="1"/>
        <v>4.166666666666663E-2</v>
      </c>
      <c r="H9" s="75">
        <f t="shared" si="2"/>
        <v>44786</v>
      </c>
      <c r="I9" s="75" t="s">
        <v>81</v>
      </c>
      <c r="J9" s="76">
        <v>0.29166666666666669</v>
      </c>
      <c r="K9" s="76">
        <v>0.33333333333333331</v>
      </c>
      <c r="L9" s="74">
        <f t="shared" si="3"/>
        <v>0</v>
      </c>
      <c r="M9" s="77">
        <f t="shared" si="4"/>
        <v>44792</v>
      </c>
      <c r="N9" s="78" t="s">
        <v>82</v>
      </c>
      <c r="O9" s="79">
        <v>0.29166666666666669</v>
      </c>
      <c r="P9" s="79">
        <v>0.33333333333333331</v>
      </c>
      <c r="Q9" s="74">
        <f t="shared" si="5"/>
        <v>4.166666666666663E-2</v>
      </c>
      <c r="R9" s="80">
        <f t="shared" si="6"/>
        <v>44800</v>
      </c>
      <c r="S9" s="75" t="s">
        <v>82</v>
      </c>
      <c r="T9" s="73">
        <v>0.29166666666666669</v>
      </c>
      <c r="U9" s="73">
        <v>0.33333333333333331</v>
      </c>
      <c r="V9" s="74">
        <f t="shared" si="7"/>
        <v>4.166666666666663E-2</v>
      </c>
      <c r="W9" s="81">
        <f t="shared" si="8"/>
        <v>0.12499999999999989</v>
      </c>
    </row>
    <row r="10" spans="1:23" x14ac:dyDescent="0.25">
      <c r="A10" s="64">
        <v>4</v>
      </c>
      <c r="B10" s="62" t="str">
        <f>Cronograma!B13</f>
        <v>Direito Constitucional</v>
      </c>
      <c r="C10" s="66" t="s">
        <v>116</v>
      </c>
      <c r="D10" s="72">
        <v>44786</v>
      </c>
      <c r="E10" s="73">
        <v>0.29166666666666669</v>
      </c>
      <c r="F10" s="73">
        <v>0.33333333333333331</v>
      </c>
      <c r="G10" s="74">
        <f t="shared" si="1"/>
        <v>4.166666666666663E-2</v>
      </c>
      <c r="H10" s="75">
        <f t="shared" si="2"/>
        <v>44787</v>
      </c>
      <c r="I10" s="75" t="s">
        <v>81</v>
      </c>
      <c r="J10" s="76">
        <v>0.29166666666666669</v>
      </c>
      <c r="K10" s="76">
        <v>0.33333333333333331</v>
      </c>
      <c r="L10" s="74">
        <f t="shared" si="3"/>
        <v>0</v>
      </c>
      <c r="M10" s="77">
        <f t="shared" si="4"/>
        <v>44793</v>
      </c>
      <c r="N10" s="78" t="s">
        <v>82</v>
      </c>
      <c r="O10" s="79">
        <v>0.29166666666666669</v>
      </c>
      <c r="P10" s="79">
        <v>0.33333333333333331</v>
      </c>
      <c r="Q10" s="74">
        <f t="shared" si="5"/>
        <v>4.166666666666663E-2</v>
      </c>
      <c r="R10" s="80">
        <f t="shared" si="6"/>
        <v>44801</v>
      </c>
      <c r="S10" s="75" t="s">
        <v>82</v>
      </c>
      <c r="T10" s="73">
        <v>0.29166666666666669</v>
      </c>
      <c r="U10" s="73">
        <v>0.33333333333333331</v>
      </c>
      <c r="V10" s="74">
        <f t="shared" si="7"/>
        <v>4.166666666666663E-2</v>
      </c>
      <c r="W10" s="81">
        <f t="shared" si="8"/>
        <v>0.12499999999999989</v>
      </c>
    </row>
    <row r="11" spans="1:23" x14ac:dyDescent="0.25">
      <c r="A11" s="64">
        <v>5</v>
      </c>
      <c r="B11" s="62" t="str">
        <f>Cronograma!B14</f>
        <v>Direito Administrativo</v>
      </c>
      <c r="C11" s="66" t="s">
        <v>117</v>
      </c>
      <c r="D11" s="72">
        <v>44787</v>
      </c>
      <c r="E11" s="73">
        <v>0.29166666666666669</v>
      </c>
      <c r="F11" s="73">
        <v>0.33333333333333331</v>
      </c>
      <c r="G11" s="74">
        <f t="shared" si="1"/>
        <v>4.166666666666663E-2</v>
      </c>
      <c r="H11" s="75">
        <f t="shared" si="2"/>
        <v>44788</v>
      </c>
      <c r="I11" s="75" t="s">
        <v>81</v>
      </c>
      <c r="J11" s="76">
        <v>0.29166666666666669</v>
      </c>
      <c r="K11" s="76">
        <v>0.33333333333333331</v>
      </c>
      <c r="L11" s="74">
        <f t="shared" si="3"/>
        <v>0</v>
      </c>
      <c r="M11" s="77">
        <f t="shared" si="4"/>
        <v>44794</v>
      </c>
      <c r="N11" s="78" t="s">
        <v>82</v>
      </c>
      <c r="O11" s="79">
        <v>0.29166666666666669</v>
      </c>
      <c r="P11" s="79">
        <v>0.33333333333333331</v>
      </c>
      <c r="Q11" s="74">
        <f t="shared" si="5"/>
        <v>4.166666666666663E-2</v>
      </c>
      <c r="R11" s="80">
        <f t="shared" si="6"/>
        <v>44802</v>
      </c>
      <c r="S11" s="75" t="s">
        <v>82</v>
      </c>
      <c r="T11" s="73">
        <v>0.29166666666666669</v>
      </c>
      <c r="U11" s="73">
        <v>0.33333333333333331</v>
      </c>
      <c r="V11" s="74">
        <f t="shared" si="7"/>
        <v>4.166666666666663E-2</v>
      </c>
      <c r="W11" s="81">
        <f t="shared" si="8"/>
        <v>0.12499999999999989</v>
      </c>
    </row>
    <row r="12" spans="1:23" ht="30" x14ac:dyDescent="0.25">
      <c r="A12" s="64">
        <v>6</v>
      </c>
      <c r="B12" s="62" t="str">
        <f>Cronograma!B15</f>
        <v>Direito do Trabalho</v>
      </c>
      <c r="C12" s="66" t="s">
        <v>118</v>
      </c>
      <c r="D12" s="72">
        <v>44788</v>
      </c>
      <c r="E12" s="73">
        <v>0.29166666666666669</v>
      </c>
      <c r="F12" s="73">
        <v>0.33333333333333331</v>
      </c>
      <c r="G12" s="74">
        <f t="shared" si="1"/>
        <v>4.166666666666663E-2</v>
      </c>
      <c r="H12" s="75">
        <f t="shared" si="2"/>
        <v>44789</v>
      </c>
      <c r="I12" s="75" t="s">
        <v>81</v>
      </c>
      <c r="J12" s="76">
        <v>0.29166666666666669</v>
      </c>
      <c r="K12" s="76">
        <v>0.33333333333333331</v>
      </c>
      <c r="L12" s="74">
        <f t="shared" si="3"/>
        <v>0</v>
      </c>
      <c r="M12" s="77">
        <f t="shared" si="4"/>
        <v>44795</v>
      </c>
      <c r="N12" s="78" t="s">
        <v>82</v>
      </c>
      <c r="O12" s="79">
        <v>0.29166666666666669</v>
      </c>
      <c r="P12" s="79">
        <v>0.33333333333333331</v>
      </c>
      <c r="Q12" s="74">
        <f t="shared" si="5"/>
        <v>4.166666666666663E-2</v>
      </c>
      <c r="R12" s="80">
        <f t="shared" si="6"/>
        <v>44803</v>
      </c>
      <c r="S12" s="75" t="s">
        <v>82</v>
      </c>
      <c r="T12" s="73">
        <v>0.29166666666666669</v>
      </c>
      <c r="U12" s="73">
        <v>0.33333333333333331</v>
      </c>
      <c r="V12" s="74">
        <f t="shared" si="7"/>
        <v>4.166666666666663E-2</v>
      </c>
      <c r="W12" s="81">
        <f t="shared" si="8"/>
        <v>0.12499999999999989</v>
      </c>
    </row>
    <row r="13" spans="1:23" x14ac:dyDescent="0.25">
      <c r="A13" s="64">
        <v>7</v>
      </c>
      <c r="B13" s="62" t="str">
        <f>Cronograma!B16</f>
        <v>Direito Processual do Trabalho</v>
      </c>
      <c r="C13" s="66" t="s">
        <v>119</v>
      </c>
      <c r="D13" s="72">
        <v>44789</v>
      </c>
      <c r="E13" s="73">
        <v>0.29166666666666669</v>
      </c>
      <c r="F13" s="73">
        <v>0.33333333333333331</v>
      </c>
      <c r="G13" s="74">
        <f t="shared" si="1"/>
        <v>4.166666666666663E-2</v>
      </c>
      <c r="H13" s="75">
        <f t="shared" si="2"/>
        <v>44790</v>
      </c>
      <c r="I13" s="75" t="s">
        <v>81</v>
      </c>
      <c r="J13" s="76">
        <v>0.29166666666666669</v>
      </c>
      <c r="K13" s="76">
        <v>0.33333333333333331</v>
      </c>
      <c r="L13" s="74">
        <f t="shared" si="3"/>
        <v>0</v>
      </c>
      <c r="M13" s="77">
        <f t="shared" si="4"/>
        <v>44796</v>
      </c>
      <c r="N13" s="78" t="s">
        <v>82</v>
      </c>
      <c r="O13" s="79">
        <v>0.29166666666666669</v>
      </c>
      <c r="P13" s="79">
        <v>0.33333333333333331</v>
      </c>
      <c r="Q13" s="74">
        <f t="shared" si="5"/>
        <v>4.166666666666663E-2</v>
      </c>
      <c r="R13" s="80">
        <f t="shared" si="6"/>
        <v>44804</v>
      </c>
      <c r="S13" s="75" t="s">
        <v>82</v>
      </c>
      <c r="T13" s="73">
        <v>0.29166666666666669</v>
      </c>
      <c r="U13" s="73">
        <v>0.33333333333333331</v>
      </c>
      <c r="V13" s="74">
        <f t="shared" si="7"/>
        <v>4.166666666666663E-2</v>
      </c>
      <c r="W13" s="81">
        <f t="shared" si="8"/>
        <v>0.12499999999999989</v>
      </c>
    </row>
    <row r="14" spans="1:23" x14ac:dyDescent="0.25">
      <c r="A14" s="64">
        <v>8</v>
      </c>
      <c r="B14" s="62" t="str">
        <f>Cronograma!B17</f>
        <v>Direito Civil</v>
      </c>
      <c r="C14" s="66"/>
      <c r="D14" s="46"/>
      <c r="E14" s="47"/>
      <c r="F14" s="47"/>
      <c r="G14" s="48"/>
      <c r="H14" s="49"/>
      <c r="I14" s="49"/>
      <c r="J14" s="50"/>
      <c r="K14" s="50"/>
      <c r="L14" s="48"/>
      <c r="M14" s="52"/>
      <c r="N14" s="51"/>
      <c r="O14" s="47"/>
      <c r="P14" s="47"/>
      <c r="Q14" s="48"/>
      <c r="R14" s="51"/>
      <c r="S14" s="49"/>
      <c r="T14" s="47"/>
      <c r="U14" s="47"/>
      <c r="V14" s="48"/>
      <c r="W14" s="53"/>
    </row>
    <row r="15" spans="1:23" x14ac:dyDescent="0.25">
      <c r="A15" s="64">
        <v>9</v>
      </c>
      <c r="B15" s="62" t="str">
        <f>Cronograma!B18</f>
        <v>Direito Processual Civil</v>
      </c>
      <c r="C15" s="82"/>
      <c r="D15" s="46"/>
      <c r="E15" s="47"/>
      <c r="F15" s="47"/>
      <c r="G15" s="48"/>
      <c r="H15" s="49"/>
      <c r="I15" s="49"/>
      <c r="J15" s="50"/>
      <c r="K15" s="50"/>
      <c r="L15" s="48"/>
      <c r="M15" s="52"/>
      <c r="N15" s="51"/>
      <c r="O15" s="47"/>
      <c r="P15" s="47"/>
      <c r="Q15" s="48"/>
      <c r="R15" s="51"/>
      <c r="S15" s="49"/>
      <c r="T15" s="47"/>
      <c r="U15" s="47"/>
      <c r="V15" s="48"/>
      <c r="W15" s="53"/>
    </row>
    <row r="16" spans="1:23" x14ac:dyDescent="0.25">
      <c r="A16" s="64">
        <v>10</v>
      </c>
      <c r="B16" s="62" t="str">
        <f>Cronograma!B19</f>
        <v>Atos Normativos</v>
      </c>
      <c r="C16" s="66"/>
      <c r="D16" s="46"/>
      <c r="E16" s="47"/>
      <c r="F16" s="47"/>
      <c r="G16" s="48"/>
      <c r="H16" s="49"/>
      <c r="I16" s="49"/>
      <c r="J16" s="50"/>
      <c r="K16" s="50"/>
      <c r="L16" s="48"/>
      <c r="M16" s="52"/>
      <c r="N16" s="51"/>
      <c r="O16" s="47"/>
      <c r="P16" s="47"/>
      <c r="Q16" s="48"/>
      <c r="R16" s="51"/>
      <c r="S16" s="49"/>
      <c r="T16" s="47"/>
      <c r="U16" s="47"/>
      <c r="V16" s="48"/>
      <c r="W16" s="53"/>
    </row>
    <row r="17" spans="1:23" ht="15.75" thickBot="1" x14ac:dyDescent="0.3">
      <c r="A17" s="2"/>
      <c r="B17" s="2"/>
      <c r="C17" s="83"/>
      <c r="D17" s="46"/>
      <c r="E17" s="47"/>
      <c r="F17" s="47"/>
      <c r="G17" s="48"/>
      <c r="H17" s="49"/>
      <c r="I17" s="49"/>
      <c r="J17" s="50"/>
      <c r="K17" s="50"/>
      <c r="L17" s="48"/>
      <c r="M17" s="52"/>
      <c r="N17" s="51"/>
      <c r="O17" s="47"/>
      <c r="P17" s="47"/>
      <c r="Q17" s="48"/>
      <c r="R17" s="51"/>
      <c r="S17" s="49"/>
      <c r="T17" s="47"/>
      <c r="U17" s="47"/>
      <c r="V17" s="48"/>
      <c r="W17" s="53"/>
    </row>
    <row r="18" spans="1:23" ht="15.75" thickBot="1" x14ac:dyDescent="0.3">
      <c r="C18" s="110" t="s">
        <v>83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</row>
    <row r="19" spans="1:23" x14ac:dyDescent="0.25"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</row>
    <row r="20" spans="1:23" x14ac:dyDescent="0.25"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23" x14ac:dyDescent="0.25"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23" x14ac:dyDescent="0.25"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</row>
    <row r="23" spans="1:23" ht="15.75" thickBot="1" x14ac:dyDescent="0.3"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</row>
  </sheetData>
  <mergeCells count="2">
    <mergeCell ref="C18:Q18"/>
    <mergeCell ref="C19:Q23"/>
  </mergeCells>
  <dataValidations disablePrompts="1" count="1">
    <dataValidation type="list" allowBlank="1" showInputMessage="1" showErrorMessage="1" sqref="I7:I17 S7:S17 N7:N17" xr:uid="{00000000-0002-0000-0600-000000000000}">
      <formula1>"Sim, Não"</formula1>
    </dataValidation>
  </dataValidations>
  <hyperlinks>
    <hyperlink ref="A15:B15" location="'D. Processual Civil'!A1" display="'D. Processual Civil'!A1" xr:uid="{1B012B05-FD9B-47A9-AFD1-D616E1517EF8}"/>
    <hyperlink ref="A14:B14" location="'Direito Civil'!A1" display="'Direito Civil'!A1" xr:uid="{5B4C6E07-89C4-42F2-B8CA-E35F96BB3860}"/>
    <hyperlink ref="A13:B13" location="'D. Processual do Trabalho'!A1" display="'D. Processual do Trabalho'!A1" xr:uid="{14EEE8BD-3A05-4A5E-A536-CCA30F3E7292}"/>
    <hyperlink ref="A12:B12" location="'Direito do Trabalho'!A1" display="'Direito do Trabalho'!A1" xr:uid="{8796B557-1B66-4568-B467-832082E3DAC5}"/>
    <hyperlink ref="A11:B11" location="'Direito Administrativo'!A1" display="'Direito Administrativo'!A1" xr:uid="{24A6B726-B23A-4D8E-884C-AA249A38135F}"/>
    <hyperlink ref="A10:B10" location="'Direito Constitucional'!A1" display="'Direito Constitucional'!A1" xr:uid="{87BDF0C2-5DA9-4360-A23C-F57D24FA9D61}"/>
    <hyperlink ref="A9:B9" location="Legislação!A1" display="Legislação!A1" xr:uid="{13E354D8-C4BD-45F0-B61F-41272D24E912}"/>
    <hyperlink ref="A16:B16" location="'Atos Normativos'!A1" display="'Atos Normativos'!A1" xr:uid="{DEF2D6C1-4A09-4F6E-8359-2D83D47236DD}"/>
    <hyperlink ref="A7:B7" location="'Língua Portuguesa'!A1" display="'Língua Portuguesa'!A1" xr:uid="{D5B53071-51AB-4020-B604-7DDB0B4FD52A}"/>
    <hyperlink ref="A8:B8" location="'Noções de Informática'!A1" display="'Noções de Informática'!A1" xr:uid="{943A64C2-3E77-49DE-915B-04293F5211A9}"/>
    <hyperlink ref="B14" location="'D8'!B14" display="'D8'!B14" xr:uid="{8172B996-3446-41A4-A5A6-DF0CCC79E9FF}"/>
    <hyperlink ref="A14" location="'D8'!B14" display="'D8'!B14" xr:uid="{3E8A1058-C702-405C-9245-96310A4104AD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4"/>
  <sheetViews>
    <sheetView showGridLines="0" workbookViewId="0">
      <selection activeCell="L73" sqref="L73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38" t="s">
        <v>75</v>
      </c>
      <c r="D6" s="39" t="s">
        <v>76</v>
      </c>
      <c r="E6" s="40" t="s">
        <v>77</v>
      </c>
      <c r="F6" s="40" t="s">
        <v>78</v>
      </c>
      <c r="G6" s="41">
        <f>SUM(G7:G18)</f>
        <v>0.45833333333333293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SUM(L7:L18)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SUM(Q7:Q18)</f>
        <v>0.45833333333333293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SUM(V7:V18)</f>
        <v>0.45833333333333293</v>
      </c>
      <c r="W6" s="45">
        <f>SUM(W7:W18)</f>
        <v>1.3749999999999991</v>
      </c>
    </row>
    <row r="7" spans="1:23" ht="30" x14ac:dyDescent="0.25">
      <c r="A7" s="64">
        <v>1</v>
      </c>
      <c r="B7" s="62" t="str">
        <f>Cronograma!B10</f>
        <v>Língua Portuguesa</v>
      </c>
      <c r="C7" s="65" t="s">
        <v>120</v>
      </c>
      <c r="D7" s="72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ht="30" x14ac:dyDescent="0.25">
      <c r="A8" s="64">
        <v>2</v>
      </c>
      <c r="B8" s="62" t="str">
        <f>Cronograma!B11</f>
        <v xml:space="preserve">Noções de Informática </v>
      </c>
      <c r="C8" s="66" t="s">
        <v>121</v>
      </c>
      <c r="D8" s="72">
        <v>44784</v>
      </c>
      <c r="E8" s="73">
        <v>0.29166666666666669</v>
      </c>
      <c r="F8" s="73">
        <v>0.33333333333333331</v>
      </c>
      <c r="G8" s="74">
        <f t="shared" ref="G8:G17" si="1">F8-E8</f>
        <v>4.166666666666663E-2</v>
      </c>
      <c r="H8" s="75">
        <f t="shared" ref="H8:H17" si="2">IF(D8="","",D8+DAY(1))</f>
        <v>44785</v>
      </c>
      <c r="I8" s="75" t="s">
        <v>81</v>
      </c>
      <c r="J8" s="76">
        <v>0.29166666666666669</v>
      </c>
      <c r="K8" s="76">
        <v>0.33333333333333331</v>
      </c>
      <c r="L8" s="74">
        <f t="shared" ref="L8:L17" si="3">IF(I8="sim",K8-J8,0)</f>
        <v>0</v>
      </c>
      <c r="M8" s="77">
        <f t="shared" ref="M8:M17" si="4">IF(D8="","",D8+DAY(7))</f>
        <v>44791</v>
      </c>
      <c r="N8" s="78" t="s">
        <v>82</v>
      </c>
      <c r="O8" s="79">
        <v>0.29166666666666669</v>
      </c>
      <c r="P8" s="79">
        <v>0.33333333333333331</v>
      </c>
      <c r="Q8" s="74">
        <f t="shared" ref="Q8:Q17" si="5">IF(N8="sim",P8-O8,0)</f>
        <v>4.166666666666663E-2</v>
      </c>
      <c r="R8" s="80">
        <f t="shared" ref="R8:R17" si="6">IF(D8="","",D8+DAY(15))</f>
        <v>44799</v>
      </c>
      <c r="S8" s="75" t="s">
        <v>82</v>
      </c>
      <c r="T8" s="73">
        <v>0.29166666666666669</v>
      </c>
      <c r="U8" s="73">
        <v>0.33333333333333331</v>
      </c>
      <c r="V8" s="74">
        <f t="shared" ref="V8:V17" si="7">IF(S8="sim",U8-T8,0)</f>
        <v>4.166666666666663E-2</v>
      </c>
      <c r="W8" s="81">
        <f t="shared" ref="W8:W17" si="8">G8+L8+Q8+V8</f>
        <v>0.12499999999999989</v>
      </c>
    </row>
    <row r="9" spans="1:23" ht="60" x14ac:dyDescent="0.25">
      <c r="A9" s="64">
        <v>3</v>
      </c>
      <c r="B9" s="62" t="str">
        <f>Cronograma!B12</f>
        <v>Legislação</v>
      </c>
      <c r="C9" s="66" t="s">
        <v>122</v>
      </c>
      <c r="D9" s="72">
        <v>44785</v>
      </c>
      <c r="E9" s="73">
        <v>0.29166666666666669</v>
      </c>
      <c r="F9" s="73">
        <v>0.33333333333333331</v>
      </c>
      <c r="G9" s="74">
        <f t="shared" si="1"/>
        <v>4.166666666666663E-2</v>
      </c>
      <c r="H9" s="75">
        <f t="shared" si="2"/>
        <v>44786</v>
      </c>
      <c r="I9" s="75" t="s">
        <v>81</v>
      </c>
      <c r="J9" s="76">
        <v>0.29166666666666669</v>
      </c>
      <c r="K9" s="76">
        <v>0.33333333333333331</v>
      </c>
      <c r="L9" s="74">
        <f t="shared" si="3"/>
        <v>0</v>
      </c>
      <c r="M9" s="77">
        <f t="shared" si="4"/>
        <v>44792</v>
      </c>
      <c r="N9" s="78" t="s">
        <v>82</v>
      </c>
      <c r="O9" s="79">
        <v>0.29166666666666669</v>
      </c>
      <c r="P9" s="79">
        <v>0.33333333333333331</v>
      </c>
      <c r="Q9" s="74">
        <f t="shared" si="5"/>
        <v>4.166666666666663E-2</v>
      </c>
      <c r="R9" s="80">
        <f t="shared" si="6"/>
        <v>44800</v>
      </c>
      <c r="S9" s="75" t="s">
        <v>82</v>
      </c>
      <c r="T9" s="73">
        <v>0.29166666666666669</v>
      </c>
      <c r="U9" s="73">
        <v>0.33333333333333331</v>
      </c>
      <c r="V9" s="74">
        <f t="shared" si="7"/>
        <v>4.166666666666663E-2</v>
      </c>
      <c r="W9" s="81">
        <f t="shared" si="8"/>
        <v>0.12499999999999989</v>
      </c>
    </row>
    <row r="10" spans="1:23" ht="30" x14ac:dyDescent="0.25">
      <c r="A10" s="63">
        <v>4</v>
      </c>
      <c r="B10" s="61" t="str">
        <f>Cronograma!B13</f>
        <v>Direito Constitucional</v>
      </c>
      <c r="C10" s="66" t="s">
        <v>123</v>
      </c>
      <c r="D10" s="72">
        <v>44786</v>
      </c>
      <c r="E10" s="73">
        <v>0.29166666666666669</v>
      </c>
      <c r="F10" s="73">
        <v>0.33333333333333331</v>
      </c>
      <c r="G10" s="74">
        <f t="shared" si="1"/>
        <v>4.166666666666663E-2</v>
      </c>
      <c r="H10" s="75">
        <f t="shared" si="2"/>
        <v>44787</v>
      </c>
      <c r="I10" s="75" t="s">
        <v>81</v>
      </c>
      <c r="J10" s="76">
        <v>0.29166666666666669</v>
      </c>
      <c r="K10" s="76">
        <v>0.33333333333333331</v>
      </c>
      <c r="L10" s="74">
        <f t="shared" si="3"/>
        <v>0</v>
      </c>
      <c r="M10" s="77">
        <f t="shared" si="4"/>
        <v>44793</v>
      </c>
      <c r="N10" s="78" t="s">
        <v>82</v>
      </c>
      <c r="O10" s="79">
        <v>0.29166666666666669</v>
      </c>
      <c r="P10" s="79">
        <v>0.33333333333333331</v>
      </c>
      <c r="Q10" s="74">
        <f t="shared" si="5"/>
        <v>4.166666666666663E-2</v>
      </c>
      <c r="R10" s="80">
        <f t="shared" si="6"/>
        <v>44801</v>
      </c>
      <c r="S10" s="75" t="s">
        <v>82</v>
      </c>
      <c r="T10" s="73">
        <v>0.29166666666666669</v>
      </c>
      <c r="U10" s="73">
        <v>0.33333333333333331</v>
      </c>
      <c r="V10" s="74">
        <f t="shared" si="7"/>
        <v>4.166666666666663E-2</v>
      </c>
      <c r="W10" s="81">
        <f t="shared" si="8"/>
        <v>0.12499999999999989</v>
      </c>
    </row>
    <row r="11" spans="1:23" ht="30" x14ac:dyDescent="0.25">
      <c r="A11" s="64">
        <v>5</v>
      </c>
      <c r="B11" s="62" t="str">
        <f>Cronograma!B14</f>
        <v>Direito Administrativo</v>
      </c>
      <c r="C11" s="66" t="s">
        <v>124</v>
      </c>
      <c r="D11" s="72">
        <v>44787</v>
      </c>
      <c r="E11" s="73">
        <v>0.29166666666666669</v>
      </c>
      <c r="F11" s="73">
        <v>0.33333333333333331</v>
      </c>
      <c r="G11" s="74">
        <f t="shared" si="1"/>
        <v>4.166666666666663E-2</v>
      </c>
      <c r="H11" s="75">
        <f t="shared" si="2"/>
        <v>44788</v>
      </c>
      <c r="I11" s="75" t="s">
        <v>81</v>
      </c>
      <c r="J11" s="76">
        <v>0.29166666666666669</v>
      </c>
      <c r="K11" s="76">
        <v>0.33333333333333331</v>
      </c>
      <c r="L11" s="74">
        <f t="shared" si="3"/>
        <v>0</v>
      </c>
      <c r="M11" s="77">
        <f t="shared" si="4"/>
        <v>44794</v>
      </c>
      <c r="N11" s="78" t="s">
        <v>82</v>
      </c>
      <c r="O11" s="79">
        <v>0.29166666666666669</v>
      </c>
      <c r="P11" s="79">
        <v>0.33333333333333331</v>
      </c>
      <c r="Q11" s="74">
        <f t="shared" si="5"/>
        <v>4.166666666666663E-2</v>
      </c>
      <c r="R11" s="80">
        <f t="shared" si="6"/>
        <v>44802</v>
      </c>
      <c r="S11" s="75" t="s">
        <v>82</v>
      </c>
      <c r="T11" s="73">
        <v>0.29166666666666669</v>
      </c>
      <c r="U11" s="73">
        <v>0.33333333333333331</v>
      </c>
      <c r="V11" s="74">
        <f t="shared" si="7"/>
        <v>4.166666666666663E-2</v>
      </c>
      <c r="W11" s="81">
        <f t="shared" si="8"/>
        <v>0.12499999999999989</v>
      </c>
    </row>
    <row r="12" spans="1:23" ht="30" x14ac:dyDescent="0.25">
      <c r="A12" s="64">
        <v>6</v>
      </c>
      <c r="B12" s="62" t="str">
        <f>Cronograma!B15</f>
        <v>Direito do Trabalho</v>
      </c>
      <c r="C12" s="66" t="s">
        <v>125</v>
      </c>
      <c r="D12" s="72">
        <v>44788</v>
      </c>
      <c r="E12" s="73">
        <v>0.29166666666666669</v>
      </c>
      <c r="F12" s="73">
        <v>0.33333333333333331</v>
      </c>
      <c r="G12" s="74">
        <f t="shared" si="1"/>
        <v>4.166666666666663E-2</v>
      </c>
      <c r="H12" s="75">
        <f t="shared" si="2"/>
        <v>44789</v>
      </c>
      <c r="I12" s="75" t="s">
        <v>81</v>
      </c>
      <c r="J12" s="76">
        <v>0.29166666666666669</v>
      </c>
      <c r="K12" s="76">
        <v>0.33333333333333331</v>
      </c>
      <c r="L12" s="74">
        <f t="shared" si="3"/>
        <v>0</v>
      </c>
      <c r="M12" s="77">
        <f t="shared" si="4"/>
        <v>44795</v>
      </c>
      <c r="N12" s="78" t="s">
        <v>82</v>
      </c>
      <c r="O12" s="79">
        <v>0.29166666666666669</v>
      </c>
      <c r="P12" s="79">
        <v>0.33333333333333331</v>
      </c>
      <c r="Q12" s="74">
        <f t="shared" si="5"/>
        <v>4.166666666666663E-2</v>
      </c>
      <c r="R12" s="80">
        <f t="shared" si="6"/>
        <v>44803</v>
      </c>
      <c r="S12" s="75" t="s">
        <v>82</v>
      </c>
      <c r="T12" s="73">
        <v>0.29166666666666669</v>
      </c>
      <c r="U12" s="73">
        <v>0.33333333333333331</v>
      </c>
      <c r="V12" s="74">
        <f t="shared" si="7"/>
        <v>4.166666666666663E-2</v>
      </c>
      <c r="W12" s="81">
        <f t="shared" si="8"/>
        <v>0.12499999999999989</v>
      </c>
    </row>
    <row r="13" spans="1:23" ht="60" x14ac:dyDescent="0.25">
      <c r="A13" s="64">
        <v>7</v>
      </c>
      <c r="B13" s="62" t="str">
        <f>Cronograma!B16</f>
        <v>Direito Processual do Trabalho</v>
      </c>
      <c r="C13" s="66" t="s">
        <v>126</v>
      </c>
      <c r="D13" s="72">
        <v>44789</v>
      </c>
      <c r="E13" s="73">
        <v>0.29166666666666669</v>
      </c>
      <c r="F13" s="73">
        <v>0.33333333333333331</v>
      </c>
      <c r="G13" s="74">
        <f t="shared" si="1"/>
        <v>4.166666666666663E-2</v>
      </c>
      <c r="H13" s="75">
        <f t="shared" si="2"/>
        <v>44790</v>
      </c>
      <c r="I13" s="75" t="s">
        <v>81</v>
      </c>
      <c r="J13" s="76">
        <v>0.29166666666666669</v>
      </c>
      <c r="K13" s="76">
        <v>0.33333333333333331</v>
      </c>
      <c r="L13" s="74">
        <f t="shared" si="3"/>
        <v>0</v>
      </c>
      <c r="M13" s="77">
        <f t="shared" si="4"/>
        <v>44796</v>
      </c>
      <c r="N13" s="78" t="s">
        <v>82</v>
      </c>
      <c r="O13" s="79">
        <v>0.29166666666666669</v>
      </c>
      <c r="P13" s="79">
        <v>0.33333333333333331</v>
      </c>
      <c r="Q13" s="74">
        <f t="shared" si="5"/>
        <v>4.166666666666663E-2</v>
      </c>
      <c r="R13" s="80">
        <f t="shared" si="6"/>
        <v>44804</v>
      </c>
      <c r="S13" s="75" t="s">
        <v>82</v>
      </c>
      <c r="T13" s="73">
        <v>0.29166666666666669</v>
      </c>
      <c r="U13" s="73">
        <v>0.33333333333333331</v>
      </c>
      <c r="V13" s="74">
        <f t="shared" si="7"/>
        <v>4.166666666666663E-2</v>
      </c>
      <c r="W13" s="81">
        <f t="shared" si="8"/>
        <v>0.12499999999999989</v>
      </c>
    </row>
    <row r="14" spans="1:23" ht="45" x14ac:dyDescent="0.25">
      <c r="A14" s="64">
        <v>8</v>
      </c>
      <c r="B14" s="62" t="str">
        <f>Cronograma!B17</f>
        <v>Direito Civil</v>
      </c>
      <c r="C14" s="66" t="s">
        <v>127</v>
      </c>
      <c r="D14" s="72">
        <v>44790</v>
      </c>
      <c r="E14" s="73">
        <v>0.29166666666666669</v>
      </c>
      <c r="F14" s="73">
        <v>0.33333333333333331</v>
      </c>
      <c r="G14" s="74">
        <f t="shared" si="1"/>
        <v>4.166666666666663E-2</v>
      </c>
      <c r="H14" s="75">
        <f t="shared" si="2"/>
        <v>44791</v>
      </c>
      <c r="I14" s="75" t="s">
        <v>81</v>
      </c>
      <c r="J14" s="76">
        <v>0.29166666666666669</v>
      </c>
      <c r="K14" s="76">
        <v>0.33333333333333331</v>
      </c>
      <c r="L14" s="74">
        <f t="shared" si="3"/>
        <v>0</v>
      </c>
      <c r="M14" s="77">
        <f t="shared" si="4"/>
        <v>44797</v>
      </c>
      <c r="N14" s="78" t="s">
        <v>82</v>
      </c>
      <c r="O14" s="79">
        <v>0.29166666666666669</v>
      </c>
      <c r="P14" s="79">
        <v>0.33333333333333331</v>
      </c>
      <c r="Q14" s="74">
        <f t="shared" si="5"/>
        <v>4.166666666666663E-2</v>
      </c>
      <c r="R14" s="80">
        <f t="shared" si="6"/>
        <v>44805</v>
      </c>
      <c r="S14" s="75" t="s">
        <v>82</v>
      </c>
      <c r="T14" s="73">
        <v>0.29166666666666669</v>
      </c>
      <c r="U14" s="73">
        <v>0.33333333333333331</v>
      </c>
      <c r="V14" s="74">
        <f t="shared" si="7"/>
        <v>4.166666666666663E-2</v>
      </c>
      <c r="W14" s="81">
        <f t="shared" si="8"/>
        <v>0.12499999999999989</v>
      </c>
    </row>
    <row r="15" spans="1:23" x14ac:dyDescent="0.25">
      <c r="A15" s="64">
        <v>9</v>
      </c>
      <c r="B15" s="62" t="str">
        <f>Cronograma!B18</f>
        <v>Direito Processual Civil</v>
      </c>
      <c r="C15" s="66" t="s">
        <v>128</v>
      </c>
      <c r="D15" s="72">
        <v>44791</v>
      </c>
      <c r="E15" s="73">
        <v>0.29166666666666669</v>
      </c>
      <c r="F15" s="73">
        <v>0.33333333333333331</v>
      </c>
      <c r="G15" s="74">
        <f t="shared" si="1"/>
        <v>4.166666666666663E-2</v>
      </c>
      <c r="H15" s="75">
        <f t="shared" si="2"/>
        <v>44792</v>
      </c>
      <c r="I15" s="75" t="s">
        <v>81</v>
      </c>
      <c r="J15" s="76">
        <v>0.29166666666666669</v>
      </c>
      <c r="K15" s="76">
        <v>0.33333333333333331</v>
      </c>
      <c r="L15" s="74">
        <f t="shared" si="3"/>
        <v>0</v>
      </c>
      <c r="M15" s="77">
        <f t="shared" si="4"/>
        <v>44798</v>
      </c>
      <c r="N15" s="78" t="s">
        <v>82</v>
      </c>
      <c r="O15" s="79">
        <v>0.29166666666666669</v>
      </c>
      <c r="P15" s="79">
        <v>0.33333333333333331</v>
      </c>
      <c r="Q15" s="74">
        <f t="shared" si="5"/>
        <v>4.166666666666663E-2</v>
      </c>
      <c r="R15" s="80">
        <f t="shared" si="6"/>
        <v>44806</v>
      </c>
      <c r="S15" s="75" t="s">
        <v>82</v>
      </c>
      <c r="T15" s="73">
        <v>0.29166666666666669</v>
      </c>
      <c r="U15" s="73">
        <v>0.33333333333333331</v>
      </c>
      <c r="V15" s="74">
        <f t="shared" si="7"/>
        <v>4.166666666666663E-2</v>
      </c>
      <c r="W15" s="81">
        <f t="shared" si="8"/>
        <v>0.12499999999999989</v>
      </c>
    </row>
    <row r="16" spans="1:23" ht="60" x14ac:dyDescent="0.25">
      <c r="A16" s="64">
        <v>10</v>
      </c>
      <c r="B16" s="62" t="str">
        <f>Cronograma!B19</f>
        <v>Atos Normativos</v>
      </c>
      <c r="C16" s="66" t="s">
        <v>129</v>
      </c>
      <c r="D16" s="72">
        <v>44792</v>
      </c>
      <c r="E16" s="73">
        <v>0.29166666666666669</v>
      </c>
      <c r="F16" s="73">
        <v>0.33333333333333331</v>
      </c>
      <c r="G16" s="74">
        <f t="shared" si="1"/>
        <v>4.166666666666663E-2</v>
      </c>
      <c r="H16" s="75">
        <f t="shared" si="2"/>
        <v>44793</v>
      </c>
      <c r="I16" s="75" t="s">
        <v>81</v>
      </c>
      <c r="J16" s="76">
        <v>0.29166666666666669</v>
      </c>
      <c r="K16" s="76">
        <v>0.33333333333333331</v>
      </c>
      <c r="L16" s="74">
        <f t="shared" si="3"/>
        <v>0</v>
      </c>
      <c r="M16" s="77">
        <f t="shared" si="4"/>
        <v>44799</v>
      </c>
      <c r="N16" s="78" t="s">
        <v>82</v>
      </c>
      <c r="O16" s="79">
        <v>0.29166666666666669</v>
      </c>
      <c r="P16" s="79">
        <v>0.33333333333333331</v>
      </c>
      <c r="Q16" s="74">
        <f t="shared" si="5"/>
        <v>4.166666666666663E-2</v>
      </c>
      <c r="R16" s="80">
        <f t="shared" si="6"/>
        <v>44807</v>
      </c>
      <c r="S16" s="75" t="s">
        <v>82</v>
      </c>
      <c r="T16" s="73">
        <v>0.29166666666666669</v>
      </c>
      <c r="U16" s="73">
        <v>0.33333333333333331</v>
      </c>
      <c r="V16" s="74">
        <f t="shared" si="7"/>
        <v>4.166666666666663E-2</v>
      </c>
      <c r="W16" s="81">
        <f t="shared" si="8"/>
        <v>0.12499999999999989</v>
      </c>
    </row>
    <row r="17" spans="1:23" ht="45" x14ac:dyDescent="0.25">
      <c r="A17" s="2"/>
      <c r="B17" s="2"/>
      <c r="C17" s="69" t="s">
        <v>130</v>
      </c>
      <c r="D17" s="72">
        <v>44793</v>
      </c>
      <c r="E17" s="73">
        <v>0.29166666666666669</v>
      </c>
      <c r="F17" s="73">
        <v>0.33333333333333331</v>
      </c>
      <c r="G17" s="74">
        <f t="shared" si="1"/>
        <v>4.166666666666663E-2</v>
      </c>
      <c r="H17" s="75">
        <f t="shared" si="2"/>
        <v>44794</v>
      </c>
      <c r="I17" s="75" t="s">
        <v>81</v>
      </c>
      <c r="J17" s="76">
        <v>0.29166666666666669</v>
      </c>
      <c r="K17" s="76">
        <v>0.33333333333333331</v>
      </c>
      <c r="L17" s="74">
        <f t="shared" si="3"/>
        <v>0</v>
      </c>
      <c r="M17" s="77">
        <f t="shared" si="4"/>
        <v>44800</v>
      </c>
      <c r="N17" s="78" t="s">
        <v>82</v>
      </c>
      <c r="O17" s="79">
        <v>0.29166666666666669</v>
      </c>
      <c r="P17" s="79">
        <v>0.33333333333333331</v>
      </c>
      <c r="Q17" s="74">
        <f t="shared" si="5"/>
        <v>4.166666666666663E-2</v>
      </c>
      <c r="R17" s="80">
        <f t="shared" si="6"/>
        <v>44808</v>
      </c>
      <c r="S17" s="75" t="s">
        <v>82</v>
      </c>
      <c r="T17" s="73">
        <v>0.29166666666666669</v>
      </c>
      <c r="U17" s="73">
        <v>0.33333333333333331</v>
      </c>
      <c r="V17" s="74">
        <f t="shared" si="7"/>
        <v>4.166666666666663E-2</v>
      </c>
      <c r="W17" s="81">
        <f t="shared" si="8"/>
        <v>0.12499999999999989</v>
      </c>
    </row>
    <row r="18" spans="1:23" ht="15.75" thickBot="1" x14ac:dyDescent="0.3">
      <c r="A18" s="2"/>
      <c r="B18" s="2"/>
      <c r="C18" s="68"/>
      <c r="D18" s="46"/>
      <c r="E18" s="47"/>
      <c r="F18" s="47"/>
      <c r="G18" s="48"/>
      <c r="H18" s="49"/>
      <c r="I18" s="49"/>
      <c r="J18" s="50"/>
      <c r="K18" s="50"/>
      <c r="L18" s="48"/>
      <c r="M18" s="52"/>
      <c r="N18" s="51"/>
      <c r="O18" s="47"/>
      <c r="P18" s="47"/>
      <c r="Q18" s="48"/>
      <c r="R18" s="51"/>
      <c r="S18" s="49"/>
      <c r="T18" s="47"/>
      <c r="U18" s="47"/>
      <c r="V18" s="48"/>
      <c r="W18" s="53"/>
    </row>
    <row r="19" spans="1:23" ht="15.75" thickBot="1" x14ac:dyDescent="0.3">
      <c r="C19" s="110" t="s">
        <v>83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</row>
    <row r="20" spans="1:23" x14ac:dyDescent="0.25">
      <c r="C20" s="10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23" x14ac:dyDescent="0.25"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23" x14ac:dyDescent="0.25"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</row>
    <row r="23" spans="1:23" x14ac:dyDescent="0.25"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</row>
    <row r="24" spans="1:23" ht="15.75" thickBot="1" x14ac:dyDescent="0.3"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</row>
  </sheetData>
  <mergeCells count="2">
    <mergeCell ref="C19:Q19"/>
    <mergeCell ref="C20:Q24"/>
  </mergeCells>
  <dataValidations disablePrompts="1" count="1">
    <dataValidation type="list" allowBlank="1" showInputMessage="1" showErrorMessage="1" sqref="I7:I18 S7:S18 N7:N18" xr:uid="{00000000-0002-0000-0700-000000000000}">
      <formula1>"Sim, Não"</formula1>
    </dataValidation>
  </dataValidations>
  <hyperlinks>
    <hyperlink ref="A15:B15" location="'D. Processual Civil'!A1" display="'D. Processual Civil'!A1" xr:uid="{D4299596-5408-4BBF-A53C-61DA5A450679}"/>
    <hyperlink ref="A14:B14" location="'Direito Civil'!A1" display="'Direito Civil'!A1" xr:uid="{BE9875BB-2792-4106-809E-117CEC27F4EC}"/>
    <hyperlink ref="A13:B13" location="'D. Processual do Trabalho'!A1" display="'D. Processual do Trabalho'!A1" xr:uid="{D244CFC8-E39E-4F16-87F1-53BD36AFB4FB}"/>
    <hyperlink ref="A12:B12" location="'Direito do Trabalho'!A1" display="'Direito do Trabalho'!A1" xr:uid="{72F66A6A-4982-4D2A-8352-85529AA12486}"/>
    <hyperlink ref="A11:B11" location="'Direito Administrativo'!A1" display="'Direito Administrativo'!A1" xr:uid="{82371E65-68F6-4827-BB9C-3FB1635118E3}"/>
    <hyperlink ref="A10:B10" location="'Direito Constitucional'!A1" display="'Direito Constitucional'!A1" xr:uid="{3F192174-40CD-4E10-95B6-3EEC14B1A01C}"/>
    <hyperlink ref="A9:B9" location="Legislação!A1" display="Legislação!A1" xr:uid="{01ED40A8-5F8D-4B18-8D6D-A3BD79C6366C}"/>
    <hyperlink ref="A16:B16" location="'Atos Normativos'!A1" display="'Atos Normativos'!A1" xr:uid="{A5989393-35DE-4C9A-B585-37BCC94C060B}"/>
    <hyperlink ref="A7:B7" location="'Língua Portuguesa'!A1" display="'Língua Portuguesa'!A1" xr:uid="{529DAE90-AC38-4592-A810-8686C27C8732}"/>
    <hyperlink ref="A8:B8" location="'Noções de Informática'!A1" display="'Noções de Informática'!A1" xr:uid="{40ECD59C-A255-4ED7-B8D1-9817BF84440A}"/>
    <hyperlink ref="B14" location="'D8'!B14" display="'D8'!B14" xr:uid="{31EB9935-3205-456E-895E-B0DE36F4EEB4}"/>
    <hyperlink ref="A14" location="'D8'!B14" display="'D8'!B14" xr:uid="{3992C4ED-4979-4FCB-8A31-334674688DAF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9"/>
  <sheetViews>
    <sheetView showGridLines="0" workbookViewId="0">
      <selection activeCell="K62" sqref="K62"/>
    </sheetView>
  </sheetViews>
  <sheetFormatPr defaultColWidth="0" defaultRowHeight="15" x14ac:dyDescent="0.25"/>
  <cols>
    <col min="1" max="1" width="5.7109375" customWidth="1"/>
    <col min="2" max="2" width="46.7109375" customWidth="1"/>
    <col min="3" max="3" width="65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3" x14ac:dyDescent="0.25">
      <c r="A5" s="2"/>
      <c r="B5" s="2"/>
      <c r="C5" s="33"/>
      <c r="D5" s="34"/>
      <c r="E5" s="35" t="s">
        <v>67</v>
      </c>
      <c r="F5" s="35"/>
      <c r="G5" s="36" t="s">
        <v>68</v>
      </c>
      <c r="H5" s="35"/>
      <c r="I5" s="35"/>
      <c r="J5" s="35" t="s">
        <v>69</v>
      </c>
      <c r="K5" s="35"/>
      <c r="L5" s="36" t="s">
        <v>70</v>
      </c>
      <c r="M5" s="34"/>
      <c r="N5" s="35"/>
      <c r="O5" s="35" t="s">
        <v>71</v>
      </c>
      <c r="P5" s="35"/>
      <c r="Q5" s="36"/>
      <c r="R5" s="34"/>
      <c r="S5" s="35"/>
      <c r="T5" s="35" t="s">
        <v>72</v>
      </c>
      <c r="U5" s="35"/>
      <c r="V5" s="36"/>
      <c r="W5" s="37" t="s">
        <v>73</v>
      </c>
    </row>
    <row r="6" spans="1:23" ht="30" x14ac:dyDescent="0.25">
      <c r="A6" s="56" t="s">
        <v>0</v>
      </c>
      <c r="B6" s="57" t="s">
        <v>74</v>
      </c>
      <c r="C6" s="38" t="s">
        <v>75</v>
      </c>
      <c r="D6" s="39" t="s">
        <v>76</v>
      </c>
      <c r="E6" s="40" t="s">
        <v>77</v>
      </c>
      <c r="F6" s="40" t="s">
        <v>78</v>
      </c>
      <c r="G6" s="41">
        <f>SUM(G7:G32)</f>
        <v>1.0833333333333321</v>
      </c>
      <c r="H6" s="42" t="s">
        <v>79</v>
      </c>
      <c r="I6" s="43" t="s">
        <v>80</v>
      </c>
      <c r="J6" s="40" t="s">
        <v>77</v>
      </c>
      <c r="K6" s="40" t="s">
        <v>78</v>
      </c>
      <c r="L6" s="41">
        <f>SUM(L7:L32)</f>
        <v>0</v>
      </c>
      <c r="M6" s="44" t="s">
        <v>79</v>
      </c>
      <c r="N6" s="42" t="s">
        <v>80</v>
      </c>
      <c r="O6" s="40" t="s">
        <v>77</v>
      </c>
      <c r="P6" s="40" t="s">
        <v>78</v>
      </c>
      <c r="Q6" s="41">
        <f>SUM(Q7:Q32)</f>
        <v>1.0833333333333321</v>
      </c>
      <c r="R6" s="42" t="s">
        <v>79</v>
      </c>
      <c r="S6" s="42" t="s">
        <v>80</v>
      </c>
      <c r="T6" s="40" t="s">
        <v>77</v>
      </c>
      <c r="U6" s="40" t="s">
        <v>78</v>
      </c>
      <c r="V6" s="41">
        <f>SUM(V7:V32)</f>
        <v>1.0833333333333321</v>
      </c>
      <c r="W6" s="45">
        <f>SUM(W7:W32)</f>
        <v>3.2499999999999991</v>
      </c>
    </row>
    <row r="7" spans="1:23" x14ac:dyDescent="0.25">
      <c r="A7" s="64">
        <v>1</v>
      </c>
      <c r="B7" s="62" t="str">
        <f>Cronograma!B10</f>
        <v>Língua Portuguesa</v>
      </c>
      <c r="C7" s="65" t="s">
        <v>131</v>
      </c>
      <c r="D7" s="84">
        <v>44783</v>
      </c>
      <c r="E7" s="73">
        <v>0.29166666666666669</v>
      </c>
      <c r="F7" s="73">
        <v>0.33333333333333331</v>
      </c>
      <c r="G7" s="74">
        <f>F7-E7</f>
        <v>4.166666666666663E-2</v>
      </c>
      <c r="H7" s="75">
        <f t="shared" ref="H7" si="0">IF(D7="","",D7+DAY(1))</f>
        <v>44784</v>
      </c>
      <c r="I7" s="75" t="s">
        <v>81</v>
      </c>
      <c r="J7" s="76">
        <v>0.29166666666666669</v>
      </c>
      <c r="K7" s="76">
        <v>0.33333333333333331</v>
      </c>
      <c r="L7" s="74">
        <f>IF(I7="sim",K7-J7,0)</f>
        <v>0</v>
      </c>
      <c r="M7" s="77">
        <f>IF(D7="","",D7+DAY(7))</f>
        <v>44790</v>
      </c>
      <c r="N7" s="78" t="s">
        <v>82</v>
      </c>
      <c r="O7" s="79">
        <v>0.29166666666666669</v>
      </c>
      <c r="P7" s="79">
        <v>0.33333333333333331</v>
      </c>
      <c r="Q7" s="74">
        <f>IF(N7="sim",P7-O7,0)</f>
        <v>4.166666666666663E-2</v>
      </c>
      <c r="R7" s="80">
        <f>IF(D7="","",D7+DAY(15))</f>
        <v>44798</v>
      </c>
      <c r="S7" s="75" t="s">
        <v>82</v>
      </c>
      <c r="T7" s="73">
        <v>0.29166666666666669</v>
      </c>
      <c r="U7" s="73">
        <v>0.33333333333333331</v>
      </c>
      <c r="V7" s="74">
        <f>IF(S7="sim",U7-T7,0)</f>
        <v>4.166666666666663E-2</v>
      </c>
      <c r="W7" s="81">
        <f>G7+L7+Q7+V7</f>
        <v>0.12499999999999989</v>
      </c>
    </row>
    <row r="8" spans="1:23" x14ac:dyDescent="0.25">
      <c r="A8" s="64">
        <v>2</v>
      </c>
      <c r="B8" s="62" t="str">
        <f>Cronograma!B11</f>
        <v xml:space="preserve">Noções de Informática </v>
      </c>
      <c r="C8" s="66" t="s">
        <v>132</v>
      </c>
      <c r="D8" s="84">
        <v>44784</v>
      </c>
      <c r="E8" s="73">
        <v>0.29166666666666669</v>
      </c>
      <c r="F8" s="73">
        <v>0.33333333333333331</v>
      </c>
      <c r="G8" s="74">
        <f t="shared" ref="G8:G32" si="1">F8-E8</f>
        <v>4.166666666666663E-2</v>
      </c>
      <c r="H8" s="75">
        <f t="shared" ref="H8:H32" si="2">IF(D8="","",D8+DAY(1))</f>
        <v>44785</v>
      </c>
      <c r="I8" s="75" t="s">
        <v>81</v>
      </c>
      <c r="J8" s="76">
        <v>0.29166666666666669</v>
      </c>
      <c r="K8" s="76">
        <v>0.33333333333333331</v>
      </c>
      <c r="L8" s="74">
        <f t="shared" ref="L8:L32" si="3">IF(I8="sim",K8-J8,0)</f>
        <v>0</v>
      </c>
      <c r="M8" s="77">
        <f t="shared" ref="M8:M32" si="4">IF(D8="","",D8+DAY(7))</f>
        <v>44791</v>
      </c>
      <c r="N8" s="78" t="s">
        <v>82</v>
      </c>
      <c r="O8" s="79">
        <v>0.29166666666666669</v>
      </c>
      <c r="P8" s="79">
        <v>0.33333333333333331</v>
      </c>
      <c r="Q8" s="74">
        <f t="shared" ref="Q8:Q32" si="5">IF(N8="sim",P8-O8,0)</f>
        <v>4.166666666666663E-2</v>
      </c>
      <c r="R8" s="80">
        <f t="shared" ref="R8:R32" si="6">IF(D8="","",D8+DAY(15))</f>
        <v>44799</v>
      </c>
      <c r="S8" s="75" t="s">
        <v>82</v>
      </c>
      <c r="T8" s="73">
        <v>0.29166666666666669</v>
      </c>
      <c r="U8" s="73">
        <v>0.33333333333333331</v>
      </c>
      <c r="V8" s="74">
        <f t="shared" ref="V8:V32" si="7">IF(S8="sim",U8-T8,0)</f>
        <v>4.166666666666663E-2</v>
      </c>
      <c r="W8" s="81">
        <f t="shared" ref="W8:W32" si="8">G8+L8+Q8+V8</f>
        <v>0.12499999999999989</v>
      </c>
    </row>
    <row r="9" spans="1:23" x14ac:dyDescent="0.25">
      <c r="A9" s="64">
        <v>3</v>
      </c>
      <c r="B9" s="62" t="str">
        <f>Cronograma!B12</f>
        <v>Legislação</v>
      </c>
      <c r="C9" s="66" t="s">
        <v>133</v>
      </c>
      <c r="D9" s="84">
        <v>44785</v>
      </c>
      <c r="E9" s="73">
        <v>0.29166666666666669</v>
      </c>
      <c r="F9" s="73">
        <v>0.33333333333333331</v>
      </c>
      <c r="G9" s="74">
        <f t="shared" si="1"/>
        <v>4.166666666666663E-2</v>
      </c>
      <c r="H9" s="75">
        <f t="shared" si="2"/>
        <v>44786</v>
      </c>
      <c r="I9" s="75" t="s">
        <v>81</v>
      </c>
      <c r="J9" s="76">
        <v>0.29166666666666669</v>
      </c>
      <c r="K9" s="76">
        <v>0.33333333333333331</v>
      </c>
      <c r="L9" s="74">
        <f t="shared" si="3"/>
        <v>0</v>
      </c>
      <c r="M9" s="77">
        <f t="shared" si="4"/>
        <v>44792</v>
      </c>
      <c r="N9" s="78" t="s">
        <v>82</v>
      </c>
      <c r="O9" s="79">
        <v>0.29166666666666669</v>
      </c>
      <c r="P9" s="79">
        <v>0.33333333333333331</v>
      </c>
      <c r="Q9" s="74">
        <f t="shared" si="5"/>
        <v>4.166666666666663E-2</v>
      </c>
      <c r="R9" s="80">
        <f t="shared" si="6"/>
        <v>44800</v>
      </c>
      <c r="S9" s="75" t="s">
        <v>82</v>
      </c>
      <c r="T9" s="73">
        <v>0.29166666666666669</v>
      </c>
      <c r="U9" s="73">
        <v>0.33333333333333331</v>
      </c>
      <c r="V9" s="74">
        <f t="shared" si="7"/>
        <v>4.166666666666663E-2</v>
      </c>
      <c r="W9" s="81">
        <f t="shared" si="8"/>
        <v>0.12499999999999989</v>
      </c>
    </row>
    <row r="10" spans="1:23" ht="30" x14ac:dyDescent="0.25">
      <c r="A10" s="64">
        <v>4</v>
      </c>
      <c r="B10" s="62" t="str">
        <f>Cronograma!B13</f>
        <v>Direito Constitucional</v>
      </c>
      <c r="C10" s="66" t="s">
        <v>134</v>
      </c>
      <c r="D10" s="84">
        <v>44786</v>
      </c>
      <c r="E10" s="73">
        <v>0.29166666666666669</v>
      </c>
      <c r="F10" s="73">
        <v>0.33333333333333331</v>
      </c>
      <c r="G10" s="74">
        <f t="shared" si="1"/>
        <v>4.166666666666663E-2</v>
      </c>
      <c r="H10" s="75">
        <f t="shared" si="2"/>
        <v>44787</v>
      </c>
      <c r="I10" s="75" t="s">
        <v>81</v>
      </c>
      <c r="J10" s="76">
        <v>0.29166666666666669</v>
      </c>
      <c r="K10" s="76">
        <v>0.33333333333333331</v>
      </c>
      <c r="L10" s="74">
        <f t="shared" si="3"/>
        <v>0</v>
      </c>
      <c r="M10" s="77">
        <f t="shared" si="4"/>
        <v>44793</v>
      </c>
      <c r="N10" s="78" t="s">
        <v>82</v>
      </c>
      <c r="O10" s="79">
        <v>0.29166666666666669</v>
      </c>
      <c r="P10" s="79">
        <v>0.33333333333333331</v>
      </c>
      <c r="Q10" s="74">
        <f t="shared" si="5"/>
        <v>4.166666666666663E-2</v>
      </c>
      <c r="R10" s="80">
        <f t="shared" si="6"/>
        <v>44801</v>
      </c>
      <c r="S10" s="75" t="s">
        <v>82</v>
      </c>
      <c r="T10" s="73">
        <v>0.29166666666666669</v>
      </c>
      <c r="U10" s="73">
        <v>0.33333333333333331</v>
      </c>
      <c r="V10" s="74">
        <f t="shared" si="7"/>
        <v>4.166666666666663E-2</v>
      </c>
      <c r="W10" s="81">
        <f t="shared" si="8"/>
        <v>0.12499999999999989</v>
      </c>
    </row>
    <row r="11" spans="1:23" x14ac:dyDescent="0.25">
      <c r="A11" s="63">
        <v>5</v>
      </c>
      <c r="B11" s="61" t="str">
        <f>Cronograma!B14</f>
        <v>Direito Administrativo</v>
      </c>
      <c r="C11" s="66" t="s">
        <v>135</v>
      </c>
      <c r="D11" s="84">
        <v>44787</v>
      </c>
      <c r="E11" s="73">
        <v>0.29166666666666669</v>
      </c>
      <c r="F11" s="73">
        <v>0.33333333333333331</v>
      </c>
      <c r="G11" s="74">
        <f t="shared" si="1"/>
        <v>4.166666666666663E-2</v>
      </c>
      <c r="H11" s="75">
        <f t="shared" si="2"/>
        <v>44788</v>
      </c>
      <c r="I11" s="75" t="s">
        <v>81</v>
      </c>
      <c r="J11" s="76">
        <v>0.29166666666666669</v>
      </c>
      <c r="K11" s="76">
        <v>0.33333333333333331</v>
      </c>
      <c r="L11" s="74">
        <f t="shared" si="3"/>
        <v>0</v>
      </c>
      <c r="M11" s="77">
        <f t="shared" si="4"/>
        <v>44794</v>
      </c>
      <c r="N11" s="78" t="s">
        <v>82</v>
      </c>
      <c r="O11" s="79">
        <v>0.29166666666666669</v>
      </c>
      <c r="P11" s="79">
        <v>0.33333333333333331</v>
      </c>
      <c r="Q11" s="74">
        <f t="shared" si="5"/>
        <v>4.166666666666663E-2</v>
      </c>
      <c r="R11" s="80">
        <f t="shared" si="6"/>
        <v>44802</v>
      </c>
      <c r="S11" s="75" t="s">
        <v>82</v>
      </c>
      <c r="T11" s="73">
        <v>0.29166666666666669</v>
      </c>
      <c r="U11" s="73">
        <v>0.33333333333333331</v>
      </c>
      <c r="V11" s="74">
        <f t="shared" si="7"/>
        <v>4.166666666666663E-2</v>
      </c>
      <c r="W11" s="81">
        <f t="shared" si="8"/>
        <v>0.12499999999999989</v>
      </c>
    </row>
    <row r="12" spans="1:23" x14ac:dyDescent="0.25">
      <c r="A12" s="64">
        <v>6</v>
      </c>
      <c r="B12" s="62" t="str">
        <f>Cronograma!B15</f>
        <v>Direito do Trabalho</v>
      </c>
      <c r="C12" s="66" t="s">
        <v>136</v>
      </c>
      <c r="D12" s="84">
        <v>44788</v>
      </c>
      <c r="E12" s="73">
        <v>0.29166666666666669</v>
      </c>
      <c r="F12" s="73">
        <v>0.33333333333333331</v>
      </c>
      <c r="G12" s="74">
        <f t="shared" si="1"/>
        <v>4.166666666666663E-2</v>
      </c>
      <c r="H12" s="75">
        <f t="shared" si="2"/>
        <v>44789</v>
      </c>
      <c r="I12" s="75" t="s">
        <v>81</v>
      </c>
      <c r="J12" s="76">
        <v>0.29166666666666669</v>
      </c>
      <c r="K12" s="76">
        <v>0.33333333333333331</v>
      </c>
      <c r="L12" s="74">
        <f t="shared" si="3"/>
        <v>0</v>
      </c>
      <c r="M12" s="77">
        <f t="shared" si="4"/>
        <v>44795</v>
      </c>
      <c r="N12" s="78" t="s">
        <v>82</v>
      </c>
      <c r="O12" s="79">
        <v>0.29166666666666669</v>
      </c>
      <c r="P12" s="79">
        <v>0.33333333333333331</v>
      </c>
      <c r="Q12" s="74">
        <f t="shared" si="5"/>
        <v>4.166666666666663E-2</v>
      </c>
      <c r="R12" s="80">
        <f t="shared" si="6"/>
        <v>44803</v>
      </c>
      <c r="S12" s="75" t="s">
        <v>82</v>
      </c>
      <c r="T12" s="73">
        <v>0.29166666666666669</v>
      </c>
      <c r="U12" s="73">
        <v>0.33333333333333331</v>
      </c>
      <c r="V12" s="74">
        <f t="shared" si="7"/>
        <v>4.166666666666663E-2</v>
      </c>
      <c r="W12" s="81">
        <f t="shared" si="8"/>
        <v>0.12499999999999989</v>
      </c>
    </row>
    <row r="13" spans="1:23" x14ac:dyDescent="0.25">
      <c r="A13" s="64">
        <v>7</v>
      </c>
      <c r="B13" s="62" t="str">
        <f>Cronograma!B16</f>
        <v>Direito Processual do Trabalho</v>
      </c>
      <c r="C13" s="66" t="s">
        <v>137</v>
      </c>
      <c r="D13" s="84">
        <v>44789</v>
      </c>
      <c r="E13" s="73">
        <v>0.29166666666666669</v>
      </c>
      <c r="F13" s="73">
        <v>0.33333333333333331</v>
      </c>
      <c r="G13" s="74">
        <f t="shared" si="1"/>
        <v>4.166666666666663E-2</v>
      </c>
      <c r="H13" s="75">
        <f t="shared" si="2"/>
        <v>44790</v>
      </c>
      <c r="I13" s="75" t="s">
        <v>81</v>
      </c>
      <c r="J13" s="76">
        <v>0.29166666666666669</v>
      </c>
      <c r="K13" s="76">
        <v>0.33333333333333331</v>
      </c>
      <c r="L13" s="74">
        <f t="shared" si="3"/>
        <v>0</v>
      </c>
      <c r="M13" s="77">
        <f t="shared" si="4"/>
        <v>44796</v>
      </c>
      <c r="N13" s="78" t="s">
        <v>82</v>
      </c>
      <c r="O13" s="79">
        <v>0.29166666666666669</v>
      </c>
      <c r="P13" s="79">
        <v>0.33333333333333331</v>
      </c>
      <c r="Q13" s="74">
        <f t="shared" si="5"/>
        <v>4.166666666666663E-2</v>
      </c>
      <c r="R13" s="80">
        <f t="shared" si="6"/>
        <v>44804</v>
      </c>
      <c r="S13" s="75" t="s">
        <v>82</v>
      </c>
      <c r="T13" s="73">
        <v>0.29166666666666669</v>
      </c>
      <c r="U13" s="73">
        <v>0.33333333333333331</v>
      </c>
      <c r="V13" s="74">
        <f t="shared" si="7"/>
        <v>4.166666666666663E-2</v>
      </c>
      <c r="W13" s="81">
        <f t="shared" si="8"/>
        <v>0.12499999999999989</v>
      </c>
    </row>
    <row r="14" spans="1:23" x14ac:dyDescent="0.25">
      <c r="A14" s="64">
        <v>8</v>
      </c>
      <c r="B14" s="62" t="str">
        <f>Cronograma!B17</f>
        <v>Direito Civil</v>
      </c>
      <c r="C14" s="66" t="s">
        <v>138</v>
      </c>
      <c r="D14" s="84">
        <v>44790</v>
      </c>
      <c r="E14" s="73">
        <v>0.29166666666666669</v>
      </c>
      <c r="F14" s="73">
        <v>0.33333333333333331</v>
      </c>
      <c r="G14" s="74">
        <f t="shared" si="1"/>
        <v>4.166666666666663E-2</v>
      </c>
      <c r="H14" s="75">
        <f t="shared" si="2"/>
        <v>44791</v>
      </c>
      <c r="I14" s="75" t="s">
        <v>81</v>
      </c>
      <c r="J14" s="76">
        <v>0.29166666666666669</v>
      </c>
      <c r="K14" s="76">
        <v>0.33333333333333331</v>
      </c>
      <c r="L14" s="74">
        <f t="shared" si="3"/>
        <v>0</v>
      </c>
      <c r="M14" s="77">
        <f t="shared" si="4"/>
        <v>44797</v>
      </c>
      <c r="N14" s="78" t="s">
        <v>82</v>
      </c>
      <c r="O14" s="79">
        <v>0.29166666666666669</v>
      </c>
      <c r="P14" s="79">
        <v>0.33333333333333331</v>
      </c>
      <c r="Q14" s="74">
        <f t="shared" si="5"/>
        <v>4.166666666666663E-2</v>
      </c>
      <c r="R14" s="80">
        <f t="shared" si="6"/>
        <v>44805</v>
      </c>
      <c r="S14" s="75" t="s">
        <v>82</v>
      </c>
      <c r="T14" s="73">
        <v>0.29166666666666669</v>
      </c>
      <c r="U14" s="73">
        <v>0.33333333333333331</v>
      </c>
      <c r="V14" s="74">
        <f t="shared" si="7"/>
        <v>4.166666666666663E-2</v>
      </c>
      <c r="W14" s="81">
        <f t="shared" si="8"/>
        <v>0.12499999999999989</v>
      </c>
    </row>
    <row r="15" spans="1:23" x14ac:dyDescent="0.25">
      <c r="A15" s="64">
        <v>9</v>
      </c>
      <c r="B15" s="62" t="str">
        <f>Cronograma!B18</f>
        <v>Direito Processual Civil</v>
      </c>
      <c r="C15" s="66" t="s">
        <v>139</v>
      </c>
      <c r="D15" s="84">
        <v>44791</v>
      </c>
      <c r="E15" s="73">
        <v>0.29166666666666669</v>
      </c>
      <c r="F15" s="73">
        <v>0.33333333333333331</v>
      </c>
      <c r="G15" s="74">
        <f t="shared" si="1"/>
        <v>4.166666666666663E-2</v>
      </c>
      <c r="H15" s="75">
        <f t="shared" si="2"/>
        <v>44792</v>
      </c>
      <c r="I15" s="75" t="s">
        <v>81</v>
      </c>
      <c r="J15" s="76">
        <v>0.29166666666666669</v>
      </c>
      <c r="K15" s="76">
        <v>0.33333333333333331</v>
      </c>
      <c r="L15" s="74">
        <f t="shared" si="3"/>
        <v>0</v>
      </c>
      <c r="M15" s="77">
        <f t="shared" si="4"/>
        <v>44798</v>
      </c>
      <c r="N15" s="78" t="s">
        <v>82</v>
      </c>
      <c r="O15" s="79">
        <v>0.29166666666666669</v>
      </c>
      <c r="P15" s="79">
        <v>0.33333333333333331</v>
      </c>
      <c r="Q15" s="74">
        <f t="shared" si="5"/>
        <v>4.166666666666663E-2</v>
      </c>
      <c r="R15" s="80">
        <f t="shared" si="6"/>
        <v>44806</v>
      </c>
      <c r="S15" s="75" t="s">
        <v>82</v>
      </c>
      <c r="T15" s="73">
        <v>0.29166666666666669</v>
      </c>
      <c r="U15" s="73">
        <v>0.33333333333333331</v>
      </c>
      <c r="V15" s="74">
        <f t="shared" si="7"/>
        <v>4.166666666666663E-2</v>
      </c>
      <c r="W15" s="81">
        <f t="shared" si="8"/>
        <v>0.12499999999999989</v>
      </c>
    </row>
    <row r="16" spans="1:23" x14ac:dyDescent="0.25">
      <c r="A16" s="64">
        <v>10</v>
      </c>
      <c r="B16" s="62" t="str">
        <f>Cronograma!B19</f>
        <v>Atos Normativos</v>
      </c>
      <c r="C16" s="66" t="s">
        <v>140</v>
      </c>
      <c r="D16" s="84">
        <v>44792</v>
      </c>
      <c r="E16" s="73">
        <v>0.29166666666666669</v>
      </c>
      <c r="F16" s="73">
        <v>0.33333333333333331</v>
      </c>
      <c r="G16" s="74">
        <f t="shared" si="1"/>
        <v>4.166666666666663E-2</v>
      </c>
      <c r="H16" s="75">
        <f t="shared" si="2"/>
        <v>44793</v>
      </c>
      <c r="I16" s="75" t="s">
        <v>81</v>
      </c>
      <c r="J16" s="76">
        <v>0.29166666666666669</v>
      </c>
      <c r="K16" s="76">
        <v>0.33333333333333331</v>
      </c>
      <c r="L16" s="74">
        <f t="shared" si="3"/>
        <v>0</v>
      </c>
      <c r="M16" s="77">
        <f t="shared" si="4"/>
        <v>44799</v>
      </c>
      <c r="N16" s="78" t="s">
        <v>82</v>
      </c>
      <c r="O16" s="79">
        <v>0.29166666666666669</v>
      </c>
      <c r="P16" s="79">
        <v>0.33333333333333331</v>
      </c>
      <c r="Q16" s="74">
        <f t="shared" si="5"/>
        <v>4.166666666666663E-2</v>
      </c>
      <c r="R16" s="80">
        <f t="shared" si="6"/>
        <v>44807</v>
      </c>
      <c r="S16" s="75" t="s">
        <v>82</v>
      </c>
      <c r="T16" s="73">
        <v>0.29166666666666669</v>
      </c>
      <c r="U16" s="73">
        <v>0.33333333333333331</v>
      </c>
      <c r="V16" s="74">
        <f t="shared" si="7"/>
        <v>4.166666666666663E-2</v>
      </c>
      <c r="W16" s="81">
        <f t="shared" si="8"/>
        <v>0.12499999999999989</v>
      </c>
    </row>
    <row r="17" spans="1:23" ht="30" x14ac:dyDescent="0.25">
      <c r="A17" s="2"/>
      <c r="B17" s="2"/>
      <c r="C17" s="66" t="s">
        <v>141</v>
      </c>
      <c r="D17" s="84">
        <v>44793</v>
      </c>
      <c r="E17" s="73">
        <v>0.29166666666666669</v>
      </c>
      <c r="F17" s="73">
        <v>0.33333333333333331</v>
      </c>
      <c r="G17" s="74">
        <f t="shared" si="1"/>
        <v>4.166666666666663E-2</v>
      </c>
      <c r="H17" s="75">
        <f t="shared" si="2"/>
        <v>44794</v>
      </c>
      <c r="I17" s="75" t="s">
        <v>81</v>
      </c>
      <c r="J17" s="76">
        <v>0.29166666666666669</v>
      </c>
      <c r="K17" s="76">
        <v>0.33333333333333331</v>
      </c>
      <c r="L17" s="74">
        <f t="shared" si="3"/>
        <v>0</v>
      </c>
      <c r="M17" s="77">
        <f t="shared" si="4"/>
        <v>44800</v>
      </c>
      <c r="N17" s="78" t="s">
        <v>82</v>
      </c>
      <c r="O17" s="79">
        <v>0.29166666666666669</v>
      </c>
      <c r="P17" s="79">
        <v>0.33333333333333331</v>
      </c>
      <c r="Q17" s="74">
        <f t="shared" si="5"/>
        <v>4.166666666666663E-2</v>
      </c>
      <c r="R17" s="80">
        <f t="shared" si="6"/>
        <v>44808</v>
      </c>
      <c r="S17" s="75" t="s">
        <v>82</v>
      </c>
      <c r="T17" s="73">
        <v>0.29166666666666669</v>
      </c>
      <c r="U17" s="73">
        <v>0.33333333333333331</v>
      </c>
      <c r="V17" s="74">
        <f t="shared" si="7"/>
        <v>4.166666666666663E-2</v>
      </c>
      <c r="W17" s="81">
        <f t="shared" si="8"/>
        <v>0.12499999999999989</v>
      </c>
    </row>
    <row r="18" spans="1:23" ht="30" x14ac:dyDescent="0.25">
      <c r="A18" s="2"/>
      <c r="B18" s="2"/>
      <c r="C18" s="66" t="s">
        <v>142</v>
      </c>
      <c r="D18" s="84">
        <v>44794</v>
      </c>
      <c r="E18" s="73">
        <v>0.29166666666666669</v>
      </c>
      <c r="F18" s="73">
        <v>0.33333333333333331</v>
      </c>
      <c r="G18" s="74">
        <f t="shared" si="1"/>
        <v>4.166666666666663E-2</v>
      </c>
      <c r="H18" s="75">
        <f t="shared" si="2"/>
        <v>44795</v>
      </c>
      <c r="I18" s="75" t="s">
        <v>81</v>
      </c>
      <c r="J18" s="76">
        <v>0.29166666666666669</v>
      </c>
      <c r="K18" s="76">
        <v>0.33333333333333331</v>
      </c>
      <c r="L18" s="74">
        <f t="shared" si="3"/>
        <v>0</v>
      </c>
      <c r="M18" s="77">
        <f t="shared" si="4"/>
        <v>44801</v>
      </c>
      <c r="N18" s="78" t="s">
        <v>82</v>
      </c>
      <c r="O18" s="79">
        <v>0.29166666666666669</v>
      </c>
      <c r="P18" s="79">
        <v>0.33333333333333331</v>
      </c>
      <c r="Q18" s="74">
        <f t="shared" si="5"/>
        <v>4.166666666666663E-2</v>
      </c>
      <c r="R18" s="80">
        <f t="shared" si="6"/>
        <v>44809</v>
      </c>
      <c r="S18" s="75" t="s">
        <v>82</v>
      </c>
      <c r="T18" s="73">
        <v>0.29166666666666669</v>
      </c>
      <c r="U18" s="73">
        <v>0.33333333333333331</v>
      </c>
      <c r="V18" s="74">
        <f t="shared" si="7"/>
        <v>4.166666666666663E-2</v>
      </c>
      <c r="W18" s="81">
        <f t="shared" si="8"/>
        <v>0.12499999999999989</v>
      </c>
    </row>
    <row r="19" spans="1:23" ht="30" x14ac:dyDescent="0.25">
      <c r="A19" s="2"/>
      <c r="B19" s="2"/>
      <c r="C19" s="66" t="s">
        <v>143</v>
      </c>
      <c r="D19" s="84">
        <v>44795</v>
      </c>
      <c r="E19" s="73">
        <v>0.29166666666666669</v>
      </c>
      <c r="F19" s="73">
        <v>0.33333333333333331</v>
      </c>
      <c r="G19" s="74">
        <f t="shared" si="1"/>
        <v>4.166666666666663E-2</v>
      </c>
      <c r="H19" s="75">
        <f t="shared" si="2"/>
        <v>44796</v>
      </c>
      <c r="I19" s="75" t="s">
        <v>81</v>
      </c>
      <c r="J19" s="76">
        <v>0.29166666666666669</v>
      </c>
      <c r="K19" s="76">
        <v>0.33333333333333331</v>
      </c>
      <c r="L19" s="74">
        <f t="shared" si="3"/>
        <v>0</v>
      </c>
      <c r="M19" s="77">
        <f t="shared" si="4"/>
        <v>44802</v>
      </c>
      <c r="N19" s="78" t="s">
        <v>82</v>
      </c>
      <c r="O19" s="79">
        <v>0.29166666666666669</v>
      </c>
      <c r="P19" s="79">
        <v>0.33333333333333331</v>
      </c>
      <c r="Q19" s="74">
        <f t="shared" si="5"/>
        <v>4.166666666666663E-2</v>
      </c>
      <c r="R19" s="80">
        <f t="shared" si="6"/>
        <v>44810</v>
      </c>
      <c r="S19" s="75" t="s">
        <v>82</v>
      </c>
      <c r="T19" s="73">
        <v>0.29166666666666669</v>
      </c>
      <c r="U19" s="73">
        <v>0.33333333333333331</v>
      </c>
      <c r="V19" s="74">
        <f t="shared" si="7"/>
        <v>4.166666666666663E-2</v>
      </c>
      <c r="W19" s="81">
        <f t="shared" si="8"/>
        <v>0.12499999999999989</v>
      </c>
    </row>
    <row r="20" spans="1:23" x14ac:dyDescent="0.25">
      <c r="A20" s="2"/>
      <c r="B20" s="2"/>
      <c r="C20" s="66" t="s">
        <v>144</v>
      </c>
      <c r="D20" s="84">
        <v>44796</v>
      </c>
      <c r="E20" s="73">
        <v>0.29166666666666669</v>
      </c>
      <c r="F20" s="73">
        <v>0.33333333333333331</v>
      </c>
      <c r="G20" s="74">
        <f t="shared" si="1"/>
        <v>4.166666666666663E-2</v>
      </c>
      <c r="H20" s="75">
        <f t="shared" si="2"/>
        <v>44797</v>
      </c>
      <c r="I20" s="75" t="s">
        <v>81</v>
      </c>
      <c r="J20" s="76">
        <v>0.29166666666666669</v>
      </c>
      <c r="K20" s="76">
        <v>0.33333333333333331</v>
      </c>
      <c r="L20" s="74">
        <f t="shared" si="3"/>
        <v>0</v>
      </c>
      <c r="M20" s="77">
        <f t="shared" si="4"/>
        <v>44803</v>
      </c>
      <c r="N20" s="78" t="s">
        <v>82</v>
      </c>
      <c r="O20" s="79">
        <v>0.29166666666666669</v>
      </c>
      <c r="P20" s="79">
        <v>0.33333333333333331</v>
      </c>
      <c r="Q20" s="74">
        <f t="shared" si="5"/>
        <v>4.166666666666663E-2</v>
      </c>
      <c r="R20" s="80">
        <f t="shared" si="6"/>
        <v>44811</v>
      </c>
      <c r="S20" s="75" t="s">
        <v>82</v>
      </c>
      <c r="T20" s="73">
        <v>0.29166666666666669</v>
      </c>
      <c r="U20" s="73">
        <v>0.33333333333333331</v>
      </c>
      <c r="V20" s="74">
        <f t="shared" si="7"/>
        <v>4.166666666666663E-2</v>
      </c>
      <c r="W20" s="81">
        <f t="shared" si="8"/>
        <v>0.12499999999999989</v>
      </c>
    </row>
    <row r="21" spans="1:23" x14ac:dyDescent="0.25">
      <c r="A21" s="2"/>
      <c r="B21" s="2"/>
      <c r="C21" s="66" t="s">
        <v>145</v>
      </c>
      <c r="D21" s="84">
        <v>44797</v>
      </c>
      <c r="E21" s="73">
        <v>0.29166666666666669</v>
      </c>
      <c r="F21" s="73">
        <v>0.33333333333333331</v>
      </c>
      <c r="G21" s="74">
        <f t="shared" si="1"/>
        <v>4.166666666666663E-2</v>
      </c>
      <c r="H21" s="75">
        <f t="shared" si="2"/>
        <v>44798</v>
      </c>
      <c r="I21" s="75" t="s">
        <v>81</v>
      </c>
      <c r="J21" s="76">
        <v>0.29166666666666669</v>
      </c>
      <c r="K21" s="76">
        <v>0.33333333333333331</v>
      </c>
      <c r="L21" s="74">
        <f t="shared" si="3"/>
        <v>0</v>
      </c>
      <c r="M21" s="77">
        <f t="shared" si="4"/>
        <v>44804</v>
      </c>
      <c r="N21" s="78" t="s">
        <v>82</v>
      </c>
      <c r="O21" s="79">
        <v>0.29166666666666669</v>
      </c>
      <c r="P21" s="79">
        <v>0.33333333333333331</v>
      </c>
      <c r="Q21" s="74">
        <f t="shared" si="5"/>
        <v>4.166666666666663E-2</v>
      </c>
      <c r="R21" s="80">
        <f t="shared" si="6"/>
        <v>44812</v>
      </c>
      <c r="S21" s="75" t="s">
        <v>82</v>
      </c>
      <c r="T21" s="73">
        <v>0.29166666666666669</v>
      </c>
      <c r="U21" s="73">
        <v>0.33333333333333331</v>
      </c>
      <c r="V21" s="74">
        <f t="shared" si="7"/>
        <v>4.166666666666663E-2</v>
      </c>
      <c r="W21" s="81">
        <f t="shared" si="8"/>
        <v>0.12499999999999989</v>
      </c>
    </row>
    <row r="22" spans="1:23" x14ac:dyDescent="0.25">
      <c r="A22" s="2"/>
      <c r="B22" s="2"/>
      <c r="C22" s="66" t="s">
        <v>146</v>
      </c>
      <c r="D22" s="84">
        <v>44798</v>
      </c>
      <c r="E22" s="73">
        <v>0.29166666666666669</v>
      </c>
      <c r="F22" s="73">
        <v>0.33333333333333331</v>
      </c>
      <c r="G22" s="74">
        <f t="shared" si="1"/>
        <v>4.166666666666663E-2</v>
      </c>
      <c r="H22" s="75">
        <f t="shared" si="2"/>
        <v>44799</v>
      </c>
      <c r="I22" s="75" t="s">
        <v>81</v>
      </c>
      <c r="J22" s="76">
        <v>0.29166666666666669</v>
      </c>
      <c r="K22" s="76">
        <v>0.33333333333333331</v>
      </c>
      <c r="L22" s="74">
        <f t="shared" si="3"/>
        <v>0</v>
      </c>
      <c r="M22" s="77">
        <f t="shared" si="4"/>
        <v>44805</v>
      </c>
      <c r="N22" s="78" t="s">
        <v>82</v>
      </c>
      <c r="O22" s="79">
        <v>0.29166666666666669</v>
      </c>
      <c r="P22" s="79">
        <v>0.33333333333333331</v>
      </c>
      <c r="Q22" s="74">
        <f t="shared" si="5"/>
        <v>4.166666666666663E-2</v>
      </c>
      <c r="R22" s="80">
        <f t="shared" si="6"/>
        <v>44813</v>
      </c>
      <c r="S22" s="75" t="s">
        <v>82</v>
      </c>
      <c r="T22" s="73">
        <v>0.29166666666666669</v>
      </c>
      <c r="U22" s="73">
        <v>0.33333333333333331</v>
      </c>
      <c r="V22" s="74">
        <f t="shared" si="7"/>
        <v>4.166666666666663E-2</v>
      </c>
      <c r="W22" s="81">
        <f t="shared" si="8"/>
        <v>0.12499999999999989</v>
      </c>
    </row>
    <row r="23" spans="1:23" x14ac:dyDescent="0.25">
      <c r="A23" s="2"/>
      <c r="B23" s="2"/>
      <c r="C23" s="66" t="s">
        <v>147</v>
      </c>
      <c r="D23" s="84">
        <v>44799</v>
      </c>
      <c r="E23" s="73">
        <v>0.29166666666666669</v>
      </c>
      <c r="F23" s="73">
        <v>0.33333333333333331</v>
      </c>
      <c r="G23" s="74">
        <f t="shared" si="1"/>
        <v>4.166666666666663E-2</v>
      </c>
      <c r="H23" s="75">
        <f t="shared" si="2"/>
        <v>44800</v>
      </c>
      <c r="I23" s="75" t="s">
        <v>81</v>
      </c>
      <c r="J23" s="76">
        <v>0.29166666666666669</v>
      </c>
      <c r="K23" s="76">
        <v>0.33333333333333331</v>
      </c>
      <c r="L23" s="74">
        <f t="shared" si="3"/>
        <v>0</v>
      </c>
      <c r="M23" s="77">
        <f t="shared" si="4"/>
        <v>44806</v>
      </c>
      <c r="N23" s="78" t="s">
        <v>82</v>
      </c>
      <c r="O23" s="79">
        <v>0.29166666666666669</v>
      </c>
      <c r="P23" s="79">
        <v>0.33333333333333331</v>
      </c>
      <c r="Q23" s="74">
        <f t="shared" si="5"/>
        <v>4.166666666666663E-2</v>
      </c>
      <c r="R23" s="80">
        <f t="shared" si="6"/>
        <v>44814</v>
      </c>
      <c r="S23" s="75" t="s">
        <v>82</v>
      </c>
      <c r="T23" s="73">
        <v>0.29166666666666669</v>
      </c>
      <c r="U23" s="73">
        <v>0.33333333333333331</v>
      </c>
      <c r="V23" s="74">
        <f t="shared" si="7"/>
        <v>4.166666666666663E-2</v>
      </c>
      <c r="W23" s="81">
        <f t="shared" si="8"/>
        <v>0.12499999999999989</v>
      </c>
    </row>
    <row r="24" spans="1:23" x14ac:dyDescent="0.25">
      <c r="A24" s="2"/>
      <c r="B24" s="2"/>
      <c r="C24" s="66" t="s">
        <v>148</v>
      </c>
      <c r="D24" s="84">
        <v>44800</v>
      </c>
      <c r="E24" s="73">
        <v>0.29166666666666669</v>
      </c>
      <c r="F24" s="73">
        <v>0.33333333333333331</v>
      </c>
      <c r="G24" s="74">
        <f t="shared" si="1"/>
        <v>4.166666666666663E-2</v>
      </c>
      <c r="H24" s="75">
        <f t="shared" si="2"/>
        <v>44801</v>
      </c>
      <c r="I24" s="75" t="s">
        <v>81</v>
      </c>
      <c r="J24" s="76">
        <v>0.29166666666666669</v>
      </c>
      <c r="K24" s="76">
        <v>0.33333333333333331</v>
      </c>
      <c r="L24" s="74">
        <f t="shared" si="3"/>
        <v>0</v>
      </c>
      <c r="M24" s="77">
        <f t="shared" si="4"/>
        <v>44807</v>
      </c>
      <c r="N24" s="78" t="s">
        <v>82</v>
      </c>
      <c r="O24" s="79">
        <v>0.29166666666666669</v>
      </c>
      <c r="P24" s="79">
        <v>0.33333333333333331</v>
      </c>
      <c r="Q24" s="74">
        <f t="shared" si="5"/>
        <v>4.166666666666663E-2</v>
      </c>
      <c r="R24" s="80">
        <f t="shared" si="6"/>
        <v>44815</v>
      </c>
      <c r="S24" s="75" t="s">
        <v>82</v>
      </c>
      <c r="T24" s="73">
        <v>0.29166666666666669</v>
      </c>
      <c r="U24" s="73">
        <v>0.33333333333333331</v>
      </c>
      <c r="V24" s="74">
        <f t="shared" si="7"/>
        <v>4.166666666666663E-2</v>
      </c>
      <c r="W24" s="81">
        <f t="shared" si="8"/>
        <v>0.12499999999999989</v>
      </c>
    </row>
    <row r="25" spans="1:23" x14ac:dyDescent="0.25">
      <c r="A25" s="2"/>
      <c r="B25" s="2"/>
      <c r="C25" s="66" t="s">
        <v>149</v>
      </c>
      <c r="D25" s="84">
        <v>44801</v>
      </c>
      <c r="E25" s="73">
        <v>0.29166666666666669</v>
      </c>
      <c r="F25" s="73">
        <v>0.33333333333333331</v>
      </c>
      <c r="G25" s="74">
        <f t="shared" si="1"/>
        <v>4.166666666666663E-2</v>
      </c>
      <c r="H25" s="75">
        <f t="shared" si="2"/>
        <v>44802</v>
      </c>
      <c r="I25" s="75" t="s">
        <v>81</v>
      </c>
      <c r="J25" s="76">
        <v>0.29166666666666669</v>
      </c>
      <c r="K25" s="76">
        <v>0.33333333333333331</v>
      </c>
      <c r="L25" s="74">
        <f t="shared" si="3"/>
        <v>0</v>
      </c>
      <c r="M25" s="77">
        <f t="shared" si="4"/>
        <v>44808</v>
      </c>
      <c r="N25" s="78" t="s">
        <v>82</v>
      </c>
      <c r="O25" s="79">
        <v>0.29166666666666669</v>
      </c>
      <c r="P25" s="79">
        <v>0.33333333333333331</v>
      </c>
      <c r="Q25" s="74">
        <f t="shared" si="5"/>
        <v>4.166666666666663E-2</v>
      </c>
      <c r="R25" s="80">
        <f t="shared" si="6"/>
        <v>44816</v>
      </c>
      <c r="S25" s="75" t="s">
        <v>82</v>
      </c>
      <c r="T25" s="73">
        <v>0.29166666666666669</v>
      </c>
      <c r="U25" s="73">
        <v>0.33333333333333331</v>
      </c>
      <c r="V25" s="74">
        <f t="shared" si="7"/>
        <v>4.166666666666663E-2</v>
      </c>
      <c r="W25" s="81">
        <f t="shared" si="8"/>
        <v>0.12499999999999989</v>
      </c>
    </row>
    <row r="26" spans="1:23" x14ac:dyDescent="0.25">
      <c r="A26" s="2"/>
      <c r="B26" s="2"/>
      <c r="C26" s="66" t="s">
        <v>150</v>
      </c>
      <c r="D26" s="84">
        <v>44802</v>
      </c>
      <c r="E26" s="73">
        <v>0.29166666666666669</v>
      </c>
      <c r="F26" s="73">
        <v>0.33333333333333331</v>
      </c>
      <c r="G26" s="74">
        <f t="shared" si="1"/>
        <v>4.166666666666663E-2</v>
      </c>
      <c r="H26" s="75">
        <f t="shared" si="2"/>
        <v>44803</v>
      </c>
      <c r="I26" s="75" t="s">
        <v>81</v>
      </c>
      <c r="J26" s="76">
        <v>0.29166666666666669</v>
      </c>
      <c r="K26" s="76">
        <v>0.33333333333333331</v>
      </c>
      <c r="L26" s="74">
        <f t="shared" si="3"/>
        <v>0</v>
      </c>
      <c r="M26" s="77">
        <f t="shared" si="4"/>
        <v>44809</v>
      </c>
      <c r="N26" s="78" t="s">
        <v>82</v>
      </c>
      <c r="O26" s="79">
        <v>0.29166666666666669</v>
      </c>
      <c r="P26" s="79">
        <v>0.33333333333333331</v>
      </c>
      <c r="Q26" s="74">
        <f t="shared" si="5"/>
        <v>4.166666666666663E-2</v>
      </c>
      <c r="R26" s="80">
        <f t="shared" si="6"/>
        <v>44817</v>
      </c>
      <c r="S26" s="75" t="s">
        <v>82</v>
      </c>
      <c r="T26" s="73">
        <v>0.29166666666666669</v>
      </c>
      <c r="U26" s="73">
        <v>0.33333333333333331</v>
      </c>
      <c r="V26" s="74">
        <f t="shared" si="7"/>
        <v>4.166666666666663E-2</v>
      </c>
      <c r="W26" s="81">
        <f t="shared" si="8"/>
        <v>0.12499999999999989</v>
      </c>
    </row>
    <row r="27" spans="1:23" x14ac:dyDescent="0.25">
      <c r="A27" s="2"/>
      <c r="B27" s="2"/>
      <c r="C27" s="66" t="s">
        <v>151</v>
      </c>
      <c r="D27" s="84">
        <v>44803</v>
      </c>
      <c r="E27" s="73">
        <v>0.29166666666666669</v>
      </c>
      <c r="F27" s="73">
        <v>0.33333333333333331</v>
      </c>
      <c r="G27" s="74">
        <f t="shared" si="1"/>
        <v>4.166666666666663E-2</v>
      </c>
      <c r="H27" s="75">
        <f t="shared" si="2"/>
        <v>44804</v>
      </c>
      <c r="I27" s="75" t="s">
        <v>81</v>
      </c>
      <c r="J27" s="76">
        <v>0.29166666666666669</v>
      </c>
      <c r="K27" s="76">
        <v>0.33333333333333331</v>
      </c>
      <c r="L27" s="74">
        <f t="shared" si="3"/>
        <v>0</v>
      </c>
      <c r="M27" s="77">
        <f t="shared" si="4"/>
        <v>44810</v>
      </c>
      <c r="N27" s="78" t="s">
        <v>82</v>
      </c>
      <c r="O27" s="79">
        <v>0.29166666666666669</v>
      </c>
      <c r="P27" s="79">
        <v>0.33333333333333331</v>
      </c>
      <c r="Q27" s="74">
        <f t="shared" si="5"/>
        <v>4.166666666666663E-2</v>
      </c>
      <c r="R27" s="80">
        <f t="shared" si="6"/>
        <v>44818</v>
      </c>
      <c r="S27" s="75" t="s">
        <v>82</v>
      </c>
      <c r="T27" s="73">
        <v>0.29166666666666669</v>
      </c>
      <c r="U27" s="73">
        <v>0.33333333333333331</v>
      </c>
      <c r="V27" s="74">
        <f t="shared" si="7"/>
        <v>4.166666666666663E-2</v>
      </c>
      <c r="W27" s="81">
        <f t="shared" si="8"/>
        <v>0.12499999999999989</v>
      </c>
    </row>
    <row r="28" spans="1:23" x14ac:dyDescent="0.25">
      <c r="A28" s="2"/>
      <c r="B28" s="2"/>
      <c r="C28" s="66" t="s">
        <v>152</v>
      </c>
      <c r="D28" s="84">
        <v>44804</v>
      </c>
      <c r="E28" s="73">
        <v>0.29166666666666669</v>
      </c>
      <c r="F28" s="73">
        <v>0.33333333333333331</v>
      </c>
      <c r="G28" s="74">
        <f t="shared" si="1"/>
        <v>4.166666666666663E-2</v>
      </c>
      <c r="H28" s="75">
        <f t="shared" si="2"/>
        <v>44805</v>
      </c>
      <c r="I28" s="75" t="s">
        <v>81</v>
      </c>
      <c r="J28" s="76">
        <v>0.29166666666666669</v>
      </c>
      <c r="K28" s="76">
        <v>0.33333333333333331</v>
      </c>
      <c r="L28" s="74">
        <f t="shared" si="3"/>
        <v>0</v>
      </c>
      <c r="M28" s="77">
        <f t="shared" si="4"/>
        <v>44811</v>
      </c>
      <c r="N28" s="78" t="s">
        <v>82</v>
      </c>
      <c r="O28" s="79">
        <v>0.29166666666666669</v>
      </c>
      <c r="P28" s="79">
        <v>0.33333333333333331</v>
      </c>
      <c r="Q28" s="74">
        <f t="shared" si="5"/>
        <v>4.166666666666663E-2</v>
      </c>
      <c r="R28" s="80">
        <f t="shared" si="6"/>
        <v>44819</v>
      </c>
      <c r="S28" s="75" t="s">
        <v>82</v>
      </c>
      <c r="T28" s="73">
        <v>0.29166666666666669</v>
      </c>
      <c r="U28" s="73">
        <v>0.33333333333333331</v>
      </c>
      <c r="V28" s="74">
        <f t="shared" si="7"/>
        <v>4.166666666666663E-2</v>
      </c>
      <c r="W28" s="81">
        <f t="shared" si="8"/>
        <v>0.12499999999999989</v>
      </c>
    </row>
    <row r="29" spans="1:23" ht="30" x14ac:dyDescent="0.25">
      <c r="A29" s="2"/>
      <c r="B29" s="2"/>
      <c r="C29" s="66" t="s">
        <v>153</v>
      </c>
      <c r="D29" s="84">
        <v>44805</v>
      </c>
      <c r="E29" s="73">
        <v>0.29166666666666669</v>
      </c>
      <c r="F29" s="73">
        <v>0.33333333333333331</v>
      </c>
      <c r="G29" s="74">
        <f t="shared" si="1"/>
        <v>4.166666666666663E-2</v>
      </c>
      <c r="H29" s="75">
        <f t="shared" si="2"/>
        <v>44806</v>
      </c>
      <c r="I29" s="75" t="s">
        <v>81</v>
      </c>
      <c r="J29" s="76">
        <v>0.29166666666666669</v>
      </c>
      <c r="K29" s="76">
        <v>0.33333333333333331</v>
      </c>
      <c r="L29" s="74">
        <f t="shared" si="3"/>
        <v>0</v>
      </c>
      <c r="M29" s="77">
        <f t="shared" si="4"/>
        <v>44812</v>
      </c>
      <c r="N29" s="78" t="s">
        <v>82</v>
      </c>
      <c r="O29" s="79">
        <v>0.29166666666666669</v>
      </c>
      <c r="P29" s="79">
        <v>0.33333333333333331</v>
      </c>
      <c r="Q29" s="74">
        <f t="shared" si="5"/>
        <v>4.166666666666663E-2</v>
      </c>
      <c r="R29" s="80">
        <f t="shared" si="6"/>
        <v>44820</v>
      </c>
      <c r="S29" s="75" t="s">
        <v>82</v>
      </c>
      <c r="T29" s="73">
        <v>0.29166666666666669</v>
      </c>
      <c r="U29" s="73">
        <v>0.33333333333333331</v>
      </c>
      <c r="V29" s="74">
        <f t="shared" si="7"/>
        <v>4.166666666666663E-2</v>
      </c>
      <c r="W29" s="81">
        <f t="shared" si="8"/>
        <v>0.12499999999999989</v>
      </c>
    </row>
    <row r="30" spans="1:23" ht="45" x14ac:dyDescent="0.25">
      <c r="A30" s="2"/>
      <c r="B30" s="2"/>
      <c r="C30" s="66" t="s">
        <v>154</v>
      </c>
      <c r="D30" s="84">
        <v>44806</v>
      </c>
      <c r="E30" s="73">
        <v>0.29166666666666669</v>
      </c>
      <c r="F30" s="73">
        <v>0.33333333333333331</v>
      </c>
      <c r="G30" s="74">
        <f t="shared" si="1"/>
        <v>4.166666666666663E-2</v>
      </c>
      <c r="H30" s="75">
        <f t="shared" si="2"/>
        <v>44807</v>
      </c>
      <c r="I30" s="75" t="s">
        <v>81</v>
      </c>
      <c r="J30" s="76">
        <v>0.29166666666666669</v>
      </c>
      <c r="K30" s="76">
        <v>0.33333333333333331</v>
      </c>
      <c r="L30" s="74">
        <f t="shared" si="3"/>
        <v>0</v>
      </c>
      <c r="M30" s="77">
        <f t="shared" si="4"/>
        <v>44813</v>
      </c>
      <c r="N30" s="78" t="s">
        <v>82</v>
      </c>
      <c r="O30" s="79">
        <v>0.29166666666666669</v>
      </c>
      <c r="P30" s="79">
        <v>0.33333333333333331</v>
      </c>
      <c r="Q30" s="74">
        <f t="shared" si="5"/>
        <v>4.166666666666663E-2</v>
      </c>
      <c r="R30" s="80">
        <f t="shared" si="6"/>
        <v>44821</v>
      </c>
      <c r="S30" s="75" t="s">
        <v>82</v>
      </c>
      <c r="T30" s="73">
        <v>0.29166666666666669</v>
      </c>
      <c r="U30" s="73">
        <v>0.33333333333333331</v>
      </c>
      <c r="V30" s="74">
        <f t="shared" si="7"/>
        <v>4.166666666666663E-2</v>
      </c>
      <c r="W30" s="81">
        <f t="shared" si="8"/>
        <v>0.12499999999999989</v>
      </c>
    </row>
    <row r="31" spans="1:23" x14ac:dyDescent="0.25">
      <c r="A31" s="2"/>
      <c r="B31" s="2"/>
      <c r="C31" s="66" t="s">
        <v>155</v>
      </c>
      <c r="D31" s="84">
        <v>44807</v>
      </c>
      <c r="E31" s="73">
        <v>0.29166666666666669</v>
      </c>
      <c r="F31" s="73">
        <v>0.33333333333333331</v>
      </c>
      <c r="G31" s="74">
        <f t="shared" si="1"/>
        <v>4.166666666666663E-2</v>
      </c>
      <c r="H31" s="75">
        <f t="shared" si="2"/>
        <v>44808</v>
      </c>
      <c r="I31" s="75" t="s">
        <v>81</v>
      </c>
      <c r="J31" s="76">
        <v>0.29166666666666669</v>
      </c>
      <c r="K31" s="76">
        <v>0.33333333333333331</v>
      </c>
      <c r="L31" s="74">
        <f t="shared" si="3"/>
        <v>0</v>
      </c>
      <c r="M31" s="77">
        <f t="shared" si="4"/>
        <v>44814</v>
      </c>
      <c r="N31" s="78" t="s">
        <v>82</v>
      </c>
      <c r="O31" s="79">
        <v>0.29166666666666669</v>
      </c>
      <c r="P31" s="79">
        <v>0.33333333333333331</v>
      </c>
      <c r="Q31" s="74">
        <f t="shared" si="5"/>
        <v>4.166666666666663E-2</v>
      </c>
      <c r="R31" s="80">
        <f t="shared" si="6"/>
        <v>44822</v>
      </c>
      <c r="S31" s="75" t="s">
        <v>82</v>
      </c>
      <c r="T31" s="73">
        <v>0.29166666666666669</v>
      </c>
      <c r="U31" s="73">
        <v>0.33333333333333331</v>
      </c>
      <c r="V31" s="74">
        <f t="shared" si="7"/>
        <v>4.166666666666663E-2</v>
      </c>
      <c r="W31" s="81">
        <f t="shared" si="8"/>
        <v>0.12499999999999989</v>
      </c>
    </row>
    <row r="32" spans="1:23" ht="45" x14ac:dyDescent="0.25">
      <c r="A32" s="2"/>
      <c r="B32" s="2"/>
      <c r="C32" s="66" t="s">
        <v>156</v>
      </c>
      <c r="D32" s="84">
        <v>44808</v>
      </c>
      <c r="E32" s="73">
        <v>0.29166666666666669</v>
      </c>
      <c r="F32" s="73">
        <v>0.33333333333333331</v>
      </c>
      <c r="G32" s="74">
        <f t="shared" si="1"/>
        <v>4.166666666666663E-2</v>
      </c>
      <c r="H32" s="75">
        <f t="shared" si="2"/>
        <v>44809</v>
      </c>
      <c r="I32" s="75" t="s">
        <v>81</v>
      </c>
      <c r="J32" s="76">
        <v>0.29166666666666669</v>
      </c>
      <c r="K32" s="76">
        <v>0.33333333333333331</v>
      </c>
      <c r="L32" s="74">
        <f t="shared" si="3"/>
        <v>0</v>
      </c>
      <c r="M32" s="77">
        <f t="shared" si="4"/>
        <v>44815</v>
      </c>
      <c r="N32" s="78" t="s">
        <v>82</v>
      </c>
      <c r="O32" s="79">
        <v>0.29166666666666669</v>
      </c>
      <c r="P32" s="79">
        <v>0.33333333333333331</v>
      </c>
      <c r="Q32" s="74">
        <f t="shared" si="5"/>
        <v>4.166666666666663E-2</v>
      </c>
      <c r="R32" s="80">
        <f t="shared" si="6"/>
        <v>44823</v>
      </c>
      <c r="S32" s="75" t="s">
        <v>82</v>
      </c>
      <c r="T32" s="73">
        <v>0.29166666666666669</v>
      </c>
      <c r="U32" s="73">
        <v>0.33333333333333331</v>
      </c>
      <c r="V32" s="74">
        <f t="shared" si="7"/>
        <v>4.166666666666663E-2</v>
      </c>
      <c r="W32" s="81">
        <f t="shared" si="8"/>
        <v>0.12499999999999989</v>
      </c>
    </row>
    <row r="33" spans="3:17" ht="15.75" thickBot="1" x14ac:dyDescent="0.3">
      <c r="C33" s="85"/>
    </row>
    <row r="34" spans="3:17" ht="15.75" thickBot="1" x14ac:dyDescent="0.3">
      <c r="C34" s="110" t="s">
        <v>83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</row>
    <row r="35" spans="3:17" x14ac:dyDescent="0.25"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</row>
    <row r="36" spans="3:17" x14ac:dyDescent="0.25"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3:17" x14ac:dyDescent="0.25"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3:17" x14ac:dyDescent="0.25">
      <c r="C38" s="10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</row>
    <row r="39" spans="3:17" ht="15.75" thickBot="1" x14ac:dyDescent="0.3"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</row>
  </sheetData>
  <mergeCells count="2">
    <mergeCell ref="C34:Q34"/>
    <mergeCell ref="C35:Q39"/>
  </mergeCells>
  <dataValidations disablePrompts="1" count="1">
    <dataValidation type="list" allowBlank="1" showInputMessage="1" showErrorMessage="1" sqref="S7:S32 I7:I32 N7:N32" xr:uid="{00000000-0002-0000-0800-000000000000}">
      <formula1>"Sim, Não"</formula1>
    </dataValidation>
  </dataValidations>
  <hyperlinks>
    <hyperlink ref="A15:B15" location="'D. Processual Civil'!A1" display="'D. Processual Civil'!A1" xr:uid="{6DDB7D10-7CCD-44E3-88B6-8A77B37CE67F}"/>
    <hyperlink ref="A14:B14" location="'Direito Civil'!A1" display="'Direito Civil'!A1" xr:uid="{E3AD664C-B48E-429A-9A94-170EEDB0BF82}"/>
    <hyperlink ref="A13:B13" location="'D. Processual do Trabalho'!A1" display="'D. Processual do Trabalho'!A1" xr:uid="{66CC961B-522F-4B66-9038-BBB720D09AA9}"/>
    <hyperlink ref="A12:B12" location="'Direito do Trabalho'!A1" display="'Direito do Trabalho'!A1" xr:uid="{90F5831E-140F-4B48-B3BD-4E718086E864}"/>
    <hyperlink ref="A11:B11" location="'Direito Administrativo'!A1" display="'Direito Administrativo'!A1" xr:uid="{CC2C1D79-8351-4CFF-9728-9FF425D807D1}"/>
    <hyperlink ref="A10:B10" location="'Direito Constitucional'!A1" display="'Direito Constitucional'!A1" xr:uid="{D0FA317E-508F-4B20-B43D-99CD479709AB}"/>
    <hyperlink ref="A9:B9" location="Legislação!A1" display="Legislação!A1" xr:uid="{1596B2DD-4FA5-4BFD-B22A-C950D1F543E7}"/>
    <hyperlink ref="A16:B16" location="'Atos Normativos'!A1" display="'Atos Normativos'!A1" xr:uid="{0BBC9D8E-9693-45CA-BE19-545E4B31C364}"/>
    <hyperlink ref="A7:B7" location="'Língua Portuguesa'!A1" display="'Língua Portuguesa'!A1" xr:uid="{E5A58D31-2AA1-4AA7-8EA8-8A66F0D50E31}"/>
    <hyperlink ref="A8:B8" location="'Noções de Informática'!A1" display="'Noções de Informática'!A1" xr:uid="{BE44AB3B-C866-4D46-98EA-6CFE71E5EF2F}"/>
    <hyperlink ref="B14" location="'D8'!B14" display="'D8'!B14" xr:uid="{517F5E45-8E95-42E8-A986-BD1B1DD73EFC}"/>
    <hyperlink ref="A14" location="'D8'!B14" display="'D8'!B14" xr:uid="{DDEE7D1C-0CE6-4F67-A372-CA8E63AE8AAF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Capa</vt:lpstr>
      <vt:lpstr>Informações l Concurso</vt:lpstr>
      <vt:lpstr>Cronograma</vt:lpstr>
      <vt:lpstr>Quadro de horários</vt:lpstr>
      <vt:lpstr>Língua Portuguesa</vt:lpstr>
      <vt:lpstr>Noções de Informática</vt:lpstr>
      <vt:lpstr>Legislação</vt:lpstr>
      <vt:lpstr>Direito Constitucional</vt:lpstr>
      <vt:lpstr>Direito Administrativo</vt:lpstr>
      <vt:lpstr>Direito do Trabalho</vt:lpstr>
      <vt:lpstr>D. Processual do Trabalho</vt:lpstr>
      <vt:lpstr>Direito Civil</vt:lpstr>
      <vt:lpstr>D. Processual Civil</vt:lpstr>
      <vt:lpstr>Atos Normativos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2022-08-10T20:01:53Z</dcterms:modified>
</cp:coreProperties>
</file>