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8_{C4181B63-0AEF-44A1-86AD-0EFFBDB920F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apa" sheetId="1" r:id="rId1"/>
    <sheet name="Informações l Concurso" sheetId="3" r:id="rId2"/>
    <sheet name="Cronograma" sheetId="2" r:id="rId3"/>
    <sheet name="Quadro de horários" sheetId="5" r:id="rId4"/>
    <sheet name="Língua Portuguesa" sheetId="6" r:id="rId5"/>
    <sheet name="Raciocínio Lógico Matemático" sheetId="7" r:id="rId6"/>
    <sheet name="Atualidades_x0009_" sheetId="9" r:id="rId7"/>
    <sheet name="Legislação" sheetId="10" r:id="rId8"/>
    <sheet name="Noções de Administração Pública" sheetId="11" r:id="rId9"/>
    <sheet name="Noções de Gestão Pública" sheetId="12" r:id="rId10"/>
    <sheet name="Noções de D. Constitucional" sheetId="13" r:id="rId11"/>
    <sheet name="Noções de Direito do Trabalho" sheetId="14" r:id="rId12"/>
    <sheet name="Noções de D. P. do Trabalho" sheetId="1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3" l="1"/>
  <c r="B15" i="15"/>
  <c r="B14" i="15"/>
  <c r="B13" i="15"/>
  <c r="B12" i="15"/>
  <c r="B11" i="15"/>
  <c r="B15" i="14"/>
  <c r="B14" i="14"/>
  <c r="B13" i="14"/>
  <c r="B12" i="14"/>
  <c r="B11" i="14"/>
  <c r="B12" i="13"/>
  <c r="B13" i="13"/>
  <c r="B14" i="13"/>
  <c r="B15" i="12"/>
  <c r="B14" i="12"/>
  <c r="B13" i="12"/>
  <c r="B12" i="12"/>
  <c r="B11" i="12"/>
  <c r="B15" i="11"/>
  <c r="B14" i="11"/>
  <c r="B13" i="11"/>
  <c r="B12" i="11"/>
  <c r="B11" i="11"/>
  <c r="B15" i="10"/>
  <c r="B14" i="10"/>
  <c r="B13" i="10"/>
  <c r="B12" i="10"/>
  <c r="B11" i="10"/>
  <c r="B15" i="9"/>
  <c r="B14" i="9"/>
  <c r="B13" i="9"/>
  <c r="B12" i="9"/>
  <c r="B11" i="9"/>
  <c r="B15" i="7"/>
  <c r="B14" i="7"/>
  <c r="B13" i="7"/>
  <c r="B12" i="7"/>
  <c r="B11" i="7"/>
  <c r="B12" i="6"/>
  <c r="B10" i="15"/>
  <c r="B9" i="15"/>
  <c r="B8" i="15"/>
  <c r="B7" i="15"/>
  <c r="B10" i="14"/>
  <c r="B9" i="14"/>
  <c r="B8" i="14"/>
  <c r="B7" i="14"/>
  <c r="B11" i="13"/>
  <c r="B10" i="13"/>
  <c r="B9" i="13"/>
  <c r="B8" i="13"/>
  <c r="B7" i="13"/>
  <c r="B10" i="12"/>
  <c r="B9" i="12"/>
  <c r="B8" i="12"/>
  <c r="B7" i="12"/>
  <c r="B10" i="11"/>
  <c r="B9" i="11"/>
  <c r="B8" i="11"/>
  <c r="B7" i="11"/>
  <c r="B10" i="9"/>
  <c r="B9" i="9"/>
  <c r="B8" i="9"/>
  <c r="B7" i="9"/>
  <c r="B10" i="7"/>
  <c r="B9" i="7"/>
  <c r="B8" i="7"/>
  <c r="B7" i="7"/>
  <c r="G8" i="15"/>
  <c r="H8" i="15"/>
  <c r="L8" i="15"/>
  <c r="M8" i="15"/>
  <c r="Q8" i="15"/>
  <c r="R8" i="15"/>
  <c r="V8" i="15"/>
  <c r="W8" i="15"/>
  <c r="G9" i="15"/>
  <c r="H9" i="15"/>
  <c r="L9" i="15"/>
  <c r="M9" i="15"/>
  <c r="Q9" i="15"/>
  <c r="R9" i="15"/>
  <c r="V9" i="15"/>
  <c r="W9" i="15"/>
  <c r="G10" i="15"/>
  <c r="H10" i="15"/>
  <c r="L10" i="15"/>
  <c r="M10" i="15"/>
  <c r="Q10" i="15"/>
  <c r="R10" i="15"/>
  <c r="V10" i="15"/>
  <c r="W10" i="15"/>
  <c r="G11" i="15"/>
  <c r="H11" i="15"/>
  <c r="L11" i="15"/>
  <c r="M11" i="15"/>
  <c r="Q11" i="15"/>
  <c r="R11" i="15"/>
  <c r="V11" i="15"/>
  <c r="W11" i="15"/>
  <c r="G12" i="15"/>
  <c r="H12" i="15"/>
  <c r="L12" i="15"/>
  <c r="M12" i="15"/>
  <c r="Q12" i="15"/>
  <c r="R12" i="15"/>
  <c r="V12" i="15"/>
  <c r="W12" i="15"/>
  <c r="G13" i="15"/>
  <c r="H13" i="15"/>
  <c r="L13" i="15"/>
  <c r="M13" i="15"/>
  <c r="Q13" i="15"/>
  <c r="R13" i="15"/>
  <c r="V13" i="15"/>
  <c r="W13" i="15"/>
  <c r="G14" i="15"/>
  <c r="H14" i="15"/>
  <c r="L14" i="15"/>
  <c r="M14" i="15"/>
  <c r="Q14" i="15"/>
  <c r="R14" i="15"/>
  <c r="V14" i="15"/>
  <c r="W14" i="15"/>
  <c r="G15" i="15"/>
  <c r="H15" i="15"/>
  <c r="L15" i="15"/>
  <c r="M15" i="15"/>
  <c r="Q15" i="15"/>
  <c r="R15" i="15"/>
  <c r="V15" i="15"/>
  <c r="W15" i="15"/>
  <c r="G16" i="15"/>
  <c r="H16" i="15"/>
  <c r="L16" i="15"/>
  <c r="M16" i="15"/>
  <c r="Q16" i="15"/>
  <c r="R16" i="15"/>
  <c r="V16" i="15"/>
  <c r="W16" i="15"/>
  <c r="G17" i="15"/>
  <c r="H17" i="15"/>
  <c r="L17" i="15"/>
  <c r="M17" i="15"/>
  <c r="Q17" i="15"/>
  <c r="R17" i="15"/>
  <c r="V17" i="15"/>
  <c r="W17" i="15"/>
  <c r="G18" i="15"/>
  <c r="H18" i="15"/>
  <c r="L18" i="15"/>
  <c r="M18" i="15"/>
  <c r="Q18" i="15"/>
  <c r="R18" i="15"/>
  <c r="V18" i="15"/>
  <c r="W18" i="15"/>
  <c r="G19" i="15"/>
  <c r="H19" i="15"/>
  <c r="L19" i="15"/>
  <c r="M19" i="15"/>
  <c r="Q19" i="15"/>
  <c r="R19" i="15"/>
  <c r="V19" i="15"/>
  <c r="W19" i="15"/>
  <c r="G20" i="15"/>
  <c r="H20" i="15"/>
  <c r="L20" i="15"/>
  <c r="M20" i="15"/>
  <c r="Q20" i="15"/>
  <c r="R20" i="15"/>
  <c r="V20" i="15"/>
  <c r="W20" i="15"/>
  <c r="G21" i="15"/>
  <c r="H21" i="15"/>
  <c r="L21" i="15"/>
  <c r="M21" i="15"/>
  <c r="Q21" i="15"/>
  <c r="R21" i="15"/>
  <c r="V21" i="15"/>
  <c r="W21" i="15"/>
  <c r="G22" i="15"/>
  <c r="H22" i="15"/>
  <c r="L22" i="15"/>
  <c r="M22" i="15"/>
  <c r="Q22" i="15"/>
  <c r="R22" i="15"/>
  <c r="V22" i="15"/>
  <c r="W22" i="15"/>
  <c r="G23" i="15"/>
  <c r="H23" i="15"/>
  <c r="L23" i="15"/>
  <c r="M23" i="15"/>
  <c r="Q23" i="15"/>
  <c r="R23" i="15"/>
  <c r="V23" i="15"/>
  <c r="W23" i="15"/>
  <c r="G24" i="15"/>
  <c r="H24" i="15"/>
  <c r="L24" i="15"/>
  <c r="M24" i="15"/>
  <c r="Q24" i="15"/>
  <c r="R24" i="15"/>
  <c r="V24" i="15"/>
  <c r="W24" i="15"/>
  <c r="G25" i="15"/>
  <c r="H25" i="15"/>
  <c r="L25" i="15"/>
  <c r="M25" i="15"/>
  <c r="Q25" i="15"/>
  <c r="R25" i="15"/>
  <c r="V25" i="15"/>
  <c r="W25" i="15"/>
  <c r="G26" i="15"/>
  <c r="H26" i="15"/>
  <c r="L26" i="15"/>
  <c r="M26" i="15"/>
  <c r="Q26" i="15"/>
  <c r="R26" i="15"/>
  <c r="V26" i="15"/>
  <c r="W26" i="15"/>
  <c r="G27" i="15"/>
  <c r="H27" i="15"/>
  <c r="L27" i="15"/>
  <c r="M27" i="15"/>
  <c r="Q27" i="15"/>
  <c r="R27" i="15"/>
  <c r="V27" i="15"/>
  <c r="W27" i="15"/>
  <c r="G28" i="15"/>
  <c r="H28" i="15"/>
  <c r="L28" i="15"/>
  <c r="M28" i="15"/>
  <c r="Q28" i="15"/>
  <c r="R28" i="15"/>
  <c r="V28" i="15"/>
  <c r="W28" i="15"/>
  <c r="G29" i="15"/>
  <c r="H29" i="15"/>
  <c r="L29" i="15"/>
  <c r="M29" i="15"/>
  <c r="Q29" i="15"/>
  <c r="R29" i="15"/>
  <c r="V29" i="15"/>
  <c r="W29" i="15"/>
  <c r="G30" i="15"/>
  <c r="H30" i="15"/>
  <c r="L30" i="15"/>
  <c r="M30" i="15"/>
  <c r="Q30" i="15"/>
  <c r="R30" i="15"/>
  <c r="V30" i="15"/>
  <c r="W30" i="15"/>
  <c r="G31" i="15"/>
  <c r="H31" i="15"/>
  <c r="L31" i="15"/>
  <c r="M31" i="15"/>
  <c r="Q31" i="15"/>
  <c r="R31" i="15"/>
  <c r="V31" i="15"/>
  <c r="W31" i="15"/>
  <c r="G32" i="15"/>
  <c r="H32" i="15"/>
  <c r="L32" i="15"/>
  <c r="M32" i="15"/>
  <c r="Q32" i="15"/>
  <c r="R32" i="15"/>
  <c r="V32" i="15"/>
  <c r="W32" i="15"/>
  <c r="G33" i="15"/>
  <c r="H33" i="15"/>
  <c r="L33" i="15"/>
  <c r="M33" i="15"/>
  <c r="Q33" i="15"/>
  <c r="R33" i="15"/>
  <c r="V33" i="15"/>
  <c r="W33" i="15"/>
  <c r="G34" i="15"/>
  <c r="H34" i="15"/>
  <c r="L34" i="15"/>
  <c r="M34" i="15"/>
  <c r="Q34" i="15"/>
  <c r="R34" i="15"/>
  <c r="V34" i="15"/>
  <c r="W34" i="15"/>
  <c r="G35" i="15"/>
  <c r="H35" i="15"/>
  <c r="L35" i="15"/>
  <c r="M35" i="15"/>
  <c r="Q35" i="15"/>
  <c r="R35" i="15"/>
  <c r="V35" i="15"/>
  <c r="W35" i="15"/>
  <c r="G36" i="15"/>
  <c r="H36" i="15"/>
  <c r="L36" i="15"/>
  <c r="M36" i="15"/>
  <c r="Q36" i="15"/>
  <c r="R36" i="15"/>
  <c r="V36" i="15"/>
  <c r="W36" i="15"/>
  <c r="G37" i="15"/>
  <c r="H37" i="15"/>
  <c r="L37" i="15"/>
  <c r="M37" i="15"/>
  <c r="Q37" i="15"/>
  <c r="R37" i="15"/>
  <c r="V37" i="15"/>
  <c r="W37" i="15"/>
  <c r="G38" i="15"/>
  <c r="H38" i="15"/>
  <c r="L38" i="15"/>
  <c r="M38" i="15"/>
  <c r="Q38" i="15"/>
  <c r="R38" i="15"/>
  <c r="V38" i="15"/>
  <c r="W38" i="15"/>
  <c r="G39" i="15"/>
  <c r="H39" i="15"/>
  <c r="L39" i="15"/>
  <c r="M39" i="15"/>
  <c r="Q39" i="15"/>
  <c r="R39" i="15"/>
  <c r="V39" i="15"/>
  <c r="W39" i="15"/>
  <c r="G8" i="14"/>
  <c r="H8" i="14"/>
  <c r="L8" i="14"/>
  <c r="M8" i="14"/>
  <c r="Q8" i="14"/>
  <c r="R8" i="14"/>
  <c r="V8" i="14"/>
  <c r="W8" i="14"/>
  <c r="G9" i="14"/>
  <c r="H9" i="14"/>
  <c r="L9" i="14"/>
  <c r="M9" i="14"/>
  <c r="Q9" i="14"/>
  <c r="R9" i="14"/>
  <c r="V9" i="14"/>
  <c r="W9" i="14"/>
  <c r="G10" i="14"/>
  <c r="H10" i="14"/>
  <c r="L10" i="14"/>
  <c r="M10" i="14"/>
  <c r="Q10" i="14"/>
  <c r="R10" i="14"/>
  <c r="V10" i="14"/>
  <c r="W10" i="14"/>
  <c r="G11" i="14"/>
  <c r="H11" i="14"/>
  <c r="L11" i="14"/>
  <c r="M11" i="14"/>
  <c r="Q11" i="14"/>
  <c r="R11" i="14"/>
  <c r="V11" i="14"/>
  <c r="W11" i="14"/>
  <c r="G12" i="14"/>
  <c r="H12" i="14"/>
  <c r="L12" i="14"/>
  <c r="M12" i="14"/>
  <c r="Q12" i="14"/>
  <c r="R12" i="14"/>
  <c r="V12" i="14"/>
  <c r="W12" i="14"/>
  <c r="G13" i="14"/>
  <c r="H13" i="14"/>
  <c r="L13" i="14"/>
  <c r="M13" i="14"/>
  <c r="Q13" i="14"/>
  <c r="R13" i="14"/>
  <c r="V13" i="14"/>
  <c r="W13" i="14"/>
  <c r="G14" i="14"/>
  <c r="H14" i="14"/>
  <c r="L14" i="14"/>
  <c r="M14" i="14"/>
  <c r="Q14" i="14"/>
  <c r="R14" i="14"/>
  <c r="V14" i="14"/>
  <c r="W14" i="14"/>
  <c r="G15" i="14"/>
  <c r="H15" i="14"/>
  <c r="L15" i="14"/>
  <c r="M15" i="14"/>
  <c r="Q15" i="14"/>
  <c r="R15" i="14"/>
  <c r="V15" i="14"/>
  <c r="W15" i="14"/>
  <c r="G16" i="14"/>
  <c r="H16" i="14"/>
  <c r="L16" i="14"/>
  <c r="M16" i="14"/>
  <c r="Q16" i="14"/>
  <c r="R16" i="14"/>
  <c r="V16" i="14"/>
  <c r="W16" i="14"/>
  <c r="G17" i="14"/>
  <c r="H17" i="14"/>
  <c r="L17" i="14"/>
  <c r="M17" i="14"/>
  <c r="Q17" i="14"/>
  <c r="R17" i="14"/>
  <c r="V17" i="14"/>
  <c r="W17" i="14"/>
  <c r="G18" i="14"/>
  <c r="H18" i="14"/>
  <c r="L18" i="14"/>
  <c r="M18" i="14"/>
  <c r="Q18" i="14"/>
  <c r="R18" i="14"/>
  <c r="V18" i="14"/>
  <c r="W18" i="14"/>
  <c r="G19" i="14"/>
  <c r="H19" i="14"/>
  <c r="L19" i="14"/>
  <c r="M19" i="14"/>
  <c r="Q19" i="14"/>
  <c r="R19" i="14"/>
  <c r="V19" i="14"/>
  <c r="W19" i="14"/>
  <c r="G20" i="14"/>
  <c r="H20" i="14"/>
  <c r="L20" i="14"/>
  <c r="M20" i="14"/>
  <c r="Q20" i="14"/>
  <c r="R20" i="14"/>
  <c r="V20" i="14"/>
  <c r="W20" i="14"/>
  <c r="G21" i="14"/>
  <c r="H21" i="14"/>
  <c r="L21" i="14"/>
  <c r="M21" i="14"/>
  <c r="Q21" i="14"/>
  <c r="R21" i="14"/>
  <c r="V21" i="14"/>
  <c r="W21" i="14"/>
  <c r="G22" i="14"/>
  <c r="H22" i="14"/>
  <c r="L22" i="14"/>
  <c r="M22" i="14"/>
  <c r="Q22" i="14"/>
  <c r="R22" i="14"/>
  <c r="V22" i="14"/>
  <c r="W22" i="14"/>
  <c r="G23" i="14"/>
  <c r="H23" i="14"/>
  <c r="L23" i="14"/>
  <c r="M23" i="14"/>
  <c r="Q23" i="14"/>
  <c r="R23" i="14"/>
  <c r="V23" i="14"/>
  <c r="W23" i="14"/>
  <c r="G24" i="14"/>
  <c r="H24" i="14"/>
  <c r="L24" i="14"/>
  <c r="M24" i="14"/>
  <c r="Q24" i="14"/>
  <c r="R24" i="14"/>
  <c r="V24" i="14"/>
  <c r="W24" i="14"/>
  <c r="G25" i="14"/>
  <c r="H25" i="14"/>
  <c r="L25" i="14"/>
  <c r="M25" i="14"/>
  <c r="Q25" i="14"/>
  <c r="R25" i="14"/>
  <c r="V25" i="14"/>
  <c r="W25" i="14"/>
  <c r="G26" i="14"/>
  <c r="H26" i="14"/>
  <c r="L26" i="14"/>
  <c r="M26" i="14"/>
  <c r="Q26" i="14"/>
  <c r="R26" i="14"/>
  <c r="V26" i="14"/>
  <c r="W26" i="14"/>
  <c r="G27" i="14"/>
  <c r="H27" i="14"/>
  <c r="L27" i="14"/>
  <c r="M27" i="14"/>
  <c r="Q27" i="14"/>
  <c r="R27" i="14"/>
  <c r="V27" i="14"/>
  <c r="W27" i="14"/>
  <c r="G28" i="14"/>
  <c r="H28" i="14"/>
  <c r="L28" i="14"/>
  <c r="M28" i="14"/>
  <c r="Q28" i="14"/>
  <c r="R28" i="14"/>
  <c r="V28" i="14"/>
  <c r="W28" i="14"/>
  <c r="G29" i="14"/>
  <c r="H29" i="14"/>
  <c r="L29" i="14"/>
  <c r="M29" i="14"/>
  <c r="Q29" i="14"/>
  <c r="R29" i="14"/>
  <c r="V29" i="14"/>
  <c r="W29" i="14"/>
  <c r="G30" i="14"/>
  <c r="H30" i="14"/>
  <c r="L30" i="14"/>
  <c r="M30" i="14"/>
  <c r="Q30" i="14"/>
  <c r="R30" i="14"/>
  <c r="V30" i="14"/>
  <c r="W30" i="14"/>
  <c r="G31" i="14"/>
  <c r="H31" i="14"/>
  <c r="L31" i="14"/>
  <c r="M31" i="14"/>
  <c r="Q31" i="14"/>
  <c r="R31" i="14"/>
  <c r="V31" i="14"/>
  <c r="W31" i="14"/>
  <c r="G32" i="14"/>
  <c r="H32" i="14"/>
  <c r="L32" i="14"/>
  <c r="M32" i="14"/>
  <c r="Q32" i="14"/>
  <c r="R32" i="14"/>
  <c r="V32" i="14"/>
  <c r="W32" i="14"/>
  <c r="G33" i="14"/>
  <c r="H33" i="14"/>
  <c r="L33" i="14"/>
  <c r="M33" i="14"/>
  <c r="Q33" i="14"/>
  <c r="R33" i="14"/>
  <c r="V33" i="14"/>
  <c r="W33" i="14"/>
  <c r="G34" i="14"/>
  <c r="H34" i="14"/>
  <c r="L34" i="14"/>
  <c r="M34" i="14"/>
  <c r="Q34" i="14"/>
  <c r="R34" i="14"/>
  <c r="V34" i="14"/>
  <c r="W34" i="14"/>
  <c r="G35" i="14"/>
  <c r="H35" i="14"/>
  <c r="L35" i="14"/>
  <c r="M35" i="14"/>
  <c r="Q35" i="14"/>
  <c r="R35" i="14"/>
  <c r="V35" i="14"/>
  <c r="W35" i="14"/>
  <c r="G36" i="14"/>
  <c r="H36" i="14"/>
  <c r="L36" i="14"/>
  <c r="M36" i="14"/>
  <c r="Q36" i="14"/>
  <c r="R36" i="14"/>
  <c r="V36" i="14"/>
  <c r="W36" i="14"/>
  <c r="G37" i="14"/>
  <c r="H37" i="14"/>
  <c r="L37" i="14"/>
  <c r="M37" i="14"/>
  <c r="Q37" i="14"/>
  <c r="R37" i="14"/>
  <c r="V37" i="14"/>
  <c r="W37" i="14"/>
  <c r="G8" i="13"/>
  <c r="H8" i="13"/>
  <c r="L8" i="13"/>
  <c r="M8" i="13"/>
  <c r="Q8" i="13"/>
  <c r="R8" i="13"/>
  <c r="V8" i="13"/>
  <c r="W8" i="13"/>
  <c r="G9" i="13"/>
  <c r="H9" i="13"/>
  <c r="L9" i="13"/>
  <c r="M9" i="13"/>
  <c r="Q9" i="13"/>
  <c r="R9" i="13"/>
  <c r="V9" i="13"/>
  <c r="W9" i="13"/>
  <c r="G10" i="13"/>
  <c r="H10" i="13"/>
  <c r="L10" i="13"/>
  <c r="M10" i="13"/>
  <c r="Q10" i="13"/>
  <c r="R10" i="13"/>
  <c r="V10" i="13"/>
  <c r="W10" i="13"/>
  <c r="G11" i="13"/>
  <c r="H11" i="13"/>
  <c r="L11" i="13"/>
  <c r="M11" i="13"/>
  <c r="Q11" i="13"/>
  <c r="R11" i="13"/>
  <c r="V11" i="13"/>
  <c r="W11" i="13"/>
  <c r="G12" i="13"/>
  <c r="H12" i="13"/>
  <c r="L12" i="13"/>
  <c r="M12" i="13"/>
  <c r="Q12" i="13"/>
  <c r="R12" i="13"/>
  <c r="V12" i="13"/>
  <c r="W12" i="13"/>
  <c r="G13" i="13"/>
  <c r="H13" i="13"/>
  <c r="L13" i="13"/>
  <c r="M13" i="13"/>
  <c r="Q13" i="13"/>
  <c r="R13" i="13"/>
  <c r="V13" i="13"/>
  <c r="W13" i="13"/>
  <c r="G14" i="13"/>
  <c r="H14" i="13"/>
  <c r="L14" i="13"/>
  <c r="M14" i="13"/>
  <c r="Q14" i="13"/>
  <c r="R14" i="13"/>
  <c r="V14" i="13"/>
  <c r="W14" i="13"/>
  <c r="G15" i="13"/>
  <c r="H15" i="13"/>
  <c r="L15" i="13"/>
  <c r="M15" i="13"/>
  <c r="Q15" i="13"/>
  <c r="R15" i="13"/>
  <c r="V15" i="13"/>
  <c r="W15" i="13"/>
  <c r="G8" i="12"/>
  <c r="H8" i="12"/>
  <c r="L8" i="12"/>
  <c r="M8" i="12"/>
  <c r="Q8" i="12"/>
  <c r="R8" i="12"/>
  <c r="V8" i="12"/>
  <c r="W8" i="12"/>
  <c r="G9" i="12"/>
  <c r="H9" i="12"/>
  <c r="L9" i="12"/>
  <c r="M9" i="12"/>
  <c r="Q9" i="12"/>
  <c r="R9" i="12"/>
  <c r="V9" i="12"/>
  <c r="W9" i="12"/>
  <c r="G10" i="12"/>
  <c r="H10" i="12"/>
  <c r="L10" i="12"/>
  <c r="M10" i="12"/>
  <c r="Q10" i="12"/>
  <c r="R10" i="12"/>
  <c r="V10" i="12"/>
  <c r="W10" i="12"/>
  <c r="G11" i="12"/>
  <c r="H11" i="12"/>
  <c r="L11" i="12"/>
  <c r="M11" i="12"/>
  <c r="Q11" i="12"/>
  <c r="R11" i="12"/>
  <c r="V11" i="12"/>
  <c r="W11" i="12"/>
  <c r="G12" i="12"/>
  <c r="H12" i="12"/>
  <c r="L12" i="12"/>
  <c r="M12" i="12"/>
  <c r="Q12" i="12"/>
  <c r="R12" i="12"/>
  <c r="V12" i="12"/>
  <c r="W12" i="12"/>
  <c r="G13" i="12"/>
  <c r="H13" i="12"/>
  <c r="L13" i="12"/>
  <c r="M13" i="12"/>
  <c r="Q13" i="12"/>
  <c r="R13" i="12"/>
  <c r="V13" i="12"/>
  <c r="W13" i="12"/>
  <c r="G14" i="12"/>
  <c r="H14" i="12"/>
  <c r="L14" i="12"/>
  <c r="M14" i="12"/>
  <c r="Q14" i="12"/>
  <c r="R14" i="12"/>
  <c r="V14" i="12"/>
  <c r="W14" i="12"/>
  <c r="G15" i="12"/>
  <c r="H15" i="12"/>
  <c r="L15" i="12"/>
  <c r="M15" i="12"/>
  <c r="Q15" i="12"/>
  <c r="R15" i="12"/>
  <c r="V15" i="12"/>
  <c r="W15" i="12"/>
  <c r="G16" i="12"/>
  <c r="H16" i="12"/>
  <c r="L16" i="12"/>
  <c r="M16" i="12"/>
  <c r="Q16" i="12"/>
  <c r="R16" i="12"/>
  <c r="V16" i="12"/>
  <c r="W16" i="12"/>
  <c r="G8" i="11"/>
  <c r="H8" i="11"/>
  <c r="L8" i="11"/>
  <c r="M8" i="11"/>
  <c r="Q8" i="11"/>
  <c r="R8" i="11"/>
  <c r="V8" i="11"/>
  <c r="W8" i="11"/>
  <c r="G9" i="11"/>
  <c r="H9" i="11"/>
  <c r="L9" i="11"/>
  <c r="M9" i="11"/>
  <c r="Q9" i="11"/>
  <c r="R9" i="11"/>
  <c r="V9" i="11"/>
  <c r="W9" i="11"/>
  <c r="G10" i="11"/>
  <c r="H10" i="11"/>
  <c r="L10" i="11"/>
  <c r="M10" i="11"/>
  <c r="Q10" i="11"/>
  <c r="R10" i="11"/>
  <c r="V10" i="11"/>
  <c r="W10" i="11"/>
  <c r="G11" i="11"/>
  <c r="H11" i="11"/>
  <c r="L11" i="11"/>
  <c r="M11" i="11"/>
  <c r="Q11" i="11"/>
  <c r="R11" i="11"/>
  <c r="V11" i="11"/>
  <c r="W11" i="11"/>
  <c r="G12" i="11"/>
  <c r="H12" i="11"/>
  <c r="L12" i="11"/>
  <c r="M12" i="11"/>
  <c r="Q12" i="11"/>
  <c r="R12" i="11"/>
  <c r="V12" i="11"/>
  <c r="W12" i="11"/>
  <c r="G13" i="11"/>
  <c r="H13" i="11"/>
  <c r="L13" i="11"/>
  <c r="M13" i="11"/>
  <c r="Q13" i="11"/>
  <c r="R13" i="11"/>
  <c r="V13" i="11"/>
  <c r="W13" i="11"/>
  <c r="G14" i="11"/>
  <c r="H14" i="11"/>
  <c r="L14" i="11"/>
  <c r="M14" i="11"/>
  <c r="Q14" i="11"/>
  <c r="R14" i="11"/>
  <c r="V14" i="11"/>
  <c r="W14" i="11"/>
  <c r="G15" i="11"/>
  <c r="H15" i="11"/>
  <c r="L15" i="11"/>
  <c r="M15" i="11"/>
  <c r="Q15" i="11"/>
  <c r="R15" i="11"/>
  <c r="V15" i="11"/>
  <c r="W15" i="11"/>
  <c r="G16" i="11"/>
  <c r="H16" i="11"/>
  <c r="L16" i="11"/>
  <c r="M16" i="11"/>
  <c r="Q16" i="11"/>
  <c r="R16" i="11"/>
  <c r="V16" i="11"/>
  <c r="W16" i="11"/>
  <c r="G17" i="11"/>
  <c r="H17" i="11"/>
  <c r="L17" i="11"/>
  <c r="M17" i="11"/>
  <c r="Q17" i="11"/>
  <c r="R17" i="11"/>
  <c r="V17" i="11"/>
  <c r="W17" i="11"/>
  <c r="G18" i="11"/>
  <c r="H18" i="11"/>
  <c r="L18" i="11"/>
  <c r="M18" i="11"/>
  <c r="Q18" i="11"/>
  <c r="R18" i="11"/>
  <c r="V18" i="11"/>
  <c r="W18" i="11"/>
  <c r="G19" i="11"/>
  <c r="H19" i="11"/>
  <c r="L19" i="11"/>
  <c r="M19" i="11"/>
  <c r="Q19" i="11"/>
  <c r="R19" i="11"/>
  <c r="V19" i="11"/>
  <c r="W19" i="11"/>
  <c r="G20" i="11"/>
  <c r="H20" i="11"/>
  <c r="L20" i="11"/>
  <c r="M20" i="11"/>
  <c r="Q20" i="11"/>
  <c r="R20" i="11"/>
  <c r="V20" i="11"/>
  <c r="W20" i="11"/>
  <c r="G21" i="11"/>
  <c r="H21" i="11"/>
  <c r="L21" i="11"/>
  <c r="M21" i="11"/>
  <c r="Q21" i="11"/>
  <c r="R21" i="11"/>
  <c r="V21" i="11"/>
  <c r="W21" i="11"/>
  <c r="G8" i="10"/>
  <c r="H8" i="10"/>
  <c r="L8" i="10"/>
  <c r="M8" i="10"/>
  <c r="Q8" i="10"/>
  <c r="R8" i="10"/>
  <c r="V8" i="10"/>
  <c r="W8" i="10"/>
  <c r="G9" i="10"/>
  <c r="H9" i="10"/>
  <c r="L9" i="10"/>
  <c r="M9" i="10"/>
  <c r="Q9" i="10"/>
  <c r="R9" i="10"/>
  <c r="V9" i="10"/>
  <c r="W9" i="10"/>
  <c r="G10" i="10"/>
  <c r="H10" i="10"/>
  <c r="L10" i="10"/>
  <c r="M10" i="10"/>
  <c r="Q10" i="10"/>
  <c r="R10" i="10"/>
  <c r="V10" i="10"/>
  <c r="W10" i="10"/>
  <c r="G11" i="10"/>
  <c r="H11" i="10"/>
  <c r="L11" i="10"/>
  <c r="M11" i="10"/>
  <c r="Q11" i="10"/>
  <c r="R11" i="10"/>
  <c r="V11" i="10"/>
  <c r="W11" i="10"/>
  <c r="G12" i="10"/>
  <c r="H12" i="10"/>
  <c r="L12" i="10"/>
  <c r="M12" i="10"/>
  <c r="Q12" i="10"/>
  <c r="R12" i="10"/>
  <c r="V12" i="10"/>
  <c r="W12" i="10"/>
  <c r="G13" i="10"/>
  <c r="H13" i="10"/>
  <c r="L13" i="10"/>
  <c r="M13" i="10"/>
  <c r="Q13" i="10"/>
  <c r="R13" i="10"/>
  <c r="V13" i="10"/>
  <c r="W13" i="10"/>
  <c r="G14" i="10"/>
  <c r="H14" i="10"/>
  <c r="L14" i="10"/>
  <c r="M14" i="10"/>
  <c r="Q14" i="10"/>
  <c r="R14" i="10"/>
  <c r="V14" i="10"/>
  <c r="W14" i="10"/>
  <c r="G15" i="10"/>
  <c r="H15" i="10"/>
  <c r="L15" i="10"/>
  <c r="M15" i="10"/>
  <c r="Q15" i="10"/>
  <c r="R15" i="10"/>
  <c r="V15" i="10"/>
  <c r="W15" i="10"/>
  <c r="G8" i="9"/>
  <c r="H8" i="9"/>
  <c r="L8" i="9"/>
  <c r="M8" i="9"/>
  <c r="Q8" i="9"/>
  <c r="R8" i="9"/>
  <c r="V8" i="9"/>
  <c r="W8" i="9"/>
  <c r="G9" i="9"/>
  <c r="H9" i="9"/>
  <c r="L9" i="9"/>
  <c r="M9" i="9"/>
  <c r="Q9" i="9"/>
  <c r="R9" i="9"/>
  <c r="V9" i="9"/>
  <c r="W9" i="9"/>
  <c r="G10" i="9"/>
  <c r="H10" i="9"/>
  <c r="L10" i="9"/>
  <c r="M10" i="9"/>
  <c r="Q10" i="9"/>
  <c r="R10" i="9"/>
  <c r="V10" i="9"/>
  <c r="W10" i="9"/>
  <c r="G11" i="9"/>
  <c r="H11" i="9"/>
  <c r="L11" i="9"/>
  <c r="M11" i="9"/>
  <c r="Q11" i="9"/>
  <c r="R11" i="9"/>
  <c r="V11" i="9"/>
  <c r="W11" i="9"/>
  <c r="G12" i="9"/>
  <c r="H12" i="9"/>
  <c r="L12" i="9"/>
  <c r="M12" i="9"/>
  <c r="Q12" i="9"/>
  <c r="R12" i="9"/>
  <c r="V12" i="9"/>
  <c r="W12" i="9"/>
  <c r="G13" i="9"/>
  <c r="H13" i="9"/>
  <c r="L13" i="9"/>
  <c r="M13" i="9"/>
  <c r="Q13" i="9"/>
  <c r="R13" i="9"/>
  <c r="V13" i="9"/>
  <c r="W13" i="9"/>
  <c r="G14" i="9"/>
  <c r="H14" i="9"/>
  <c r="L14" i="9"/>
  <c r="M14" i="9"/>
  <c r="Q14" i="9"/>
  <c r="R14" i="9"/>
  <c r="V14" i="9"/>
  <c r="W14" i="9"/>
  <c r="G15" i="9"/>
  <c r="H15" i="9"/>
  <c r="L15" i="9"/>
  <c r="M15" i="9"/>
  <c r="Q15" i="9"/>
  <c r="R15" i="9"/>
  <c r="V15" i="9"/>
  <c r="W15" i="9"/>
  <c r="G8" i="7"/>
  <c r="H8" i="7"/>
  <c r="L8" i="7"/>
  <c r="M8" i="7"/>
  <c r="Q8" i="7"/>
  <c r="R8" i="7"/>
  <c r="V8" i="7"/>
  <c r="W8" i="7"/>
  <c r="G9" i="7"/>
  <c r="H9" i="7"/>
  <c r="L9" i="7"/>
  <c r="M9" i="7"/>
  <c r="Q9" i="7"/>
  <c r="R9" i="7"/>
  <c r="V9" i="7"/>
  <c r="W9" i="7"/>
  <c r="G10" i="7"/>
  <c r="H10" i="7"/>
  <c r="L10" i="7"/>
  <c r="M10" i="7"/>
  <c r="Q10" i="7"/>
  <c r="R10" i="7"/>
  <c r="V10" i="7"/>
  <c r="W10" i="7"/>
  <c r="G11" i="7"/>
  <c r="H11" i="7"/>
  <c r="L11" i="7"/>
  <c r="M11" i="7"/>
  <c r="Q11" i="7"/>
  <c r="R11" i="7"/>
  <c r="V11" i="7"/>
  <c r="W11" i="7"/>
  <c r="G12" i="7"/>
  <c r="H12" i="7"/>
  <c r="L12" i="7"/>
  <c r="M12" i="7"/>
  <c r="Q12" i="7"/>
  <c r="R12" i="7"/>
  <c r="V12" i="7"/>
  <c r="W12" i="7"/>
  <c r="G13" i="7"/>
  <c r="H13" i="7"/>
  <c r="L13" i="7"/>
  <c r="M13" i="7"/>
  <c r="Q13" i="7"/>
  <c r="R13" i="7"/>
  <c r="V13" i="7"/>
  <c r="W13" i="7"/>
  <c r="G14" i="7"/>
  <c r="H14" i="7"/>
  <c r="L14" i="7"/>
  <c r="M14" i="7"/>
  <c r="Q14" i="7"/>
  <c r="R14" i="7"/>
  <c r="V14" i="7"/>
  <c r="W14" i="7"/>
  <c r="G15" i="7"/>
  <c r="H15" i="7"/>
  <c r="L15" i="7"/>
  <c r="M15" i="7"/>
  <c r="Q15" i="7"/>
  <c r="R15" i="7"/>
  <c r="V15" i="7"/>
  <c r="W15" i="7"/>
  <c r="G8" i="6"/>
  <c r="H8" i="6"/>
  <c r="L8" i="6"/>
  <c r="M8" i="6"/>
  <c r="Q8" i="6"/>
  <c r="R8" i="6"/>
  <c r="V8" i="6"/>
  <c r="W8" i="6"/>
  <c r="G9" i="6"/>
  <c r="H9" i="6"/>
  <c r="L9" i="6"/>
  <c r="M9" i="6"/>
  <c r="Q9" i="6"/>
  <c r="R9" i="6"/>
  <c r="V9" i="6"/>
  <c r="W9" i="6"/>
  <c r="G10" i="6"/>
  <c r="H10" i="6"/>
  <c r="L10" i="6"/>
  <c r="M10" i="6"/>
  <c r="Q10" i="6"/>
  <c r="R10" i="6"/>
  <c r="V10" i="6"/>
  <c r="W10" i="6" s="1"/>
  <c r="G11" i="6"/>
  <c r="H11" i="6"/>
  <c r="L11" i="6"/>
  <c r="M11" i="6"/>
  <c r="Q11" i="6"/>
  <c r="R11" i="6"/>
  <c r="V11" i="6"/>
  <c r="W11" i="6"/>
  <c r="G12" i="6"/>
  <c r="H12" i="6"/>
  <c r="L12" i="6"/>
  <c r="M12" i="6"/>
  <c r="Q12" i="6"/>
  <c r="R12" i="6"/>
  <c r="V12" i="6"/>
  <c r="W12" i="6"/>
  <c r="G13" i="6"/>
  <c r="H13" i="6"/>
  <c r="L13" i="6"/>
  <c r="M13" i="6"/>
  <c r="Q13" i="6"/>
  <c r="R13" i="6"/>
  <c r="V13" i="6"/>
  <c r="W13" i="6"/>
  <c r="G14" i="6"/>
  <c r="H14" i="6"/>
  <c r="L14" i="6"/>
  <c r="M14" i="6"/>
  <c r="Q14" i="6"/>
  <c r="R14" i="6"/>
  <c r="V14" i="6"/>
  <c r="W14" i="6"/>
  <c r="G15" i="6"/>
  <c r="H15" i="6"/>
  <c r="L15" i="6"/>
  <c r="M15" i="6"/>
  <c r="Q15" i="6"/>
  <c r="R15" i="6"/>
  <c r="V15" i="6"/>
  <c r="W15" i="6"/>
  <c r="B10" i="10"/>
  <c r="D20" i="2"/>
  <c r="E9" i="2"/>
  <c r="D19" i="2"/>
  <c r="D21" i="2"/>
  <c r="D22" i="2"/>
  <c r="D23" i="2"/>
  <c r="D24" i="2"/>
  <c r="D25" i="2"/>
  <c r="D26" i="2"/>
  <c r="D27" i="2"/>
  <c r="D28" i="2"/>
  <c r="D29" i="2"/>
  <c r="B15" i="6" l="1"/>
  <c r="B14" i="6"/>
  <c r="B13" i="6"/>
  <c r="B11" i="6"/>
  <c r="B10" i="6"/>
  <c r="B9" i="6"/>
  <c r="B8" i="6"/>
  <c r="B7" i="6"/>
  <c r="B9" i="10"/>
  <c r="B8" i="10"/>
  <c r="B7" i="10"/>
  <c r="V7" i="15" l="1"/>
  <c r="R7" i="15"/>
  <c r="Q7" i="15"/>
  <c r="M7" i="15"/>
  <c r="L7" i="15"/>
  <c r="H7" i="15"/>
  <c r="G7" i="15"/>
  <c r="V7" i="14"/>
  <c r="R7" i="14"/>
  <c r="Q7" i="14"/>
  <c r="M7" i="14"/>
  <c r="L7" i="14"/>
  <c r="H7" i="14"/>
  <c r="G7" i="14"/>
  <c r="V7" i="13"/>
  <c r="R7" i="13"/>
  <c r="Q7" i="13"/>
  <c r="M7" i="13"/>
  <c r="L7" i="13"/>
  <c r="H7" i="13"/>
  <c r="G7" i="13"/>
  <c r="W7" i="13" s="1"/>
  <c r="V7" i="12"/>
  <c r="R7" i="12"/>
  <c r="Q7" i="12"/>
  <c r="M7" i="12"/>
  <c r="L7" i="12"/>
  <c r="H7" i="12"/>
  <c r="G7" i="12"/>
  <c r="V7" i="11"/>
  <c r="R7" i="11"/>
  <c r="Q7" i="11"/>
  <c r="M7" i="11"/>
  <c r="L7" i="11"/>
  <c r="H7" i="11"/>
  <c r="G7" i="11"/>
  <c r="V7" i="10"/>
  <c r="R7" i="10"/>
  <c r="Q7" i="10"/>
  <c r="M7" i="10"/>
  <c r="L7" i="10"/>
  <c r="H7" i="10"/>
  <c r="G7" i="10"/>
  <c r="V7" i="9"/>
  <c r="R7" i="9"/>
  <c r="Q7" i="9"/>
  <c r="M7" i="9"/>
  <c r="L7" i="9"/>
  <c r="H7" i="9"/>
  <c r="G7" i="9"/>
  <c r="V7" i="7"/>
  <c r="R7" i="7"/>
  <c r="Q7" i="7"/>
  <c r="M7" i="7"/>
  <c r="L7" i="7"/>
  <c r="H7" i="7"/>
  <c r="G7" i="7"/>
  <c r="V7" i="6"/>
  <c r="R7" i="6"/>
  <c r="Q7" i="6"/>
  <c r="M7" i="6"/>
  <c r="L7" i="6"/>
  <c r="H7" i="6"/>
  <c r="G7" i="6"/>
  <c r="D5" i="5"/>
  <c r="E5" i="5"/>
  <c r="F5" i="5"/>
  <c r="G5" i="5"/>
  <c r="H5" i="5"/>
  <c r="I5" i="5"/>
  <c r="C5" i="5"/>
  <c r="W7" i="15" l="1"/>
  <c r="V6" i="7"/>
  <c r="V6" i="9"/>
  <c r="W7" i="11"/>
  <c r="W7" i="14"/>
  <c r="V6" i="6"/>
  <c r="W7" i="7"/>
  <c r="V6" i="11"/>
  <c r="V6" i="13"/>
  <c r="L6" i="15"/>
  <c r="V6" i="15"/>
  <c r="W7" i="6"/>
  <c r="Q6" i="6"/>
  <c r="V6" i="10"/>
  <c r="W7" i="12"/>
  <c r="V6" i="12"/>
  <c r="W7" i="9"/>
  <c r="L6" i="13"/>
  <c r="V6" i="14"/>
  <c r="L6" i="6"/>
  <c r="L6" i="11"/>
  <c r="L6" i="12"/>
  <c r="L6" i="14"/>
  <c r="Q6" i="7"/>
  <c r="Q6" i="9"/>
  <c r="L6" i="7"/>
  <c r="L6" i="9"/>
  <c r="Q6" i="11"/>
  <c r="Q6" i="12"/>
  <c r="Q6" i="13"/>
  <c r="Q6" i="14"/>
  <c r="Q6" i="15"/>
  <c r="Q6" i="10"/>
  <c r="W7" i="10"/>
  <c r="L6" i="10"/>
  <c r="G6" i="15"/>
  <c r="G6" i="14"/>
  <c r="G6" i="13"/>
  <c r="G6" i="12"/>
  <c r="G6" i="11"/>
  <c r="G6" i="10"/>
  <c r="G6" i="9"/>
  <c r="G6" i="7"/>
  <c r="G6" i="6"/>
  <c r="K5" i="5"/>
  <c r="C6" i="2" s="1"/>
  <c r="D18" i="2" s="1"/>
  <c r="D12" i="2" l="1"/>
  <c r="D15" i="2"/>
  <c r="D11" i="2"/>
  <c r="D10" i="2"/>
  <c r="D14" i="2"/>
  <c r="D17" i="2"/>
  <c r="D16" i="2"/>
  <c r="D13" i="2"/>
  <c r="W6" i="15"/>
  <c r="W6" i="11"/>
  <c r="W6" i="6"/>
  <c r="W6" i="12"/>
  <c r="W6" i="7"/>
  <c r="W6" i="14"/>
  <c r="W6" i="13"/>
  <c r="W6" i="9"/>
  <c r="W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8" authorId="0" shapeId="0" xr:uid="{00000000-0006-0000-0200-000001000000}">
      <text>
        <r>
          <rPr>
            <sz val="9"/>
            <color indexed="81"/>
            <rFont val="Segoe UI"/>
            <family val="2"/>
          </rPr>
          <t>CB - Conhecimentos Básicos
CE - Conhecimentos Específicos</t>
        </r>
      </text>
    </comment>
  </commentList>
</comments>
</file>

<file path=xl/sharedStrings.xml><?xml version="1.0" encoding="utf-8"?>
<sst xmlns="http://schemas.openxmlformats.org/spreadsheetml/2006/main" count="949" uniqueCount="225">
  <si>
    <t>nº</t>
  </si>
  <si>
    <t>Disciplina</t>
  </si>
  <si>
    <t>Classificação</t>
  </si>
  <si>
    <t>Tempo sugerido</t>
  </si>
  <si>
    <t>Tempo efetivo</t>
  </si>
  <si>
    <t>Língua Portuguesa</t>
  </si>
  <si>
    <t>CB</t>
  </si>
  <si>
    <t>CE</t>
  </si>
  <si>
    <t>Noções de Direito Constitucional</t>
  </si>
  <si>
    <t>Noções de Direito do Trabalho</t>
  </si>
  <si>
    <t xml:space="preserve">Disponível para estudo: </t>
  </si>
  <si>
    <t>Órgão</t>
  </si>
  <si>
    <t>Publicação</t>
  </si>
  <si>
    <t>Banca</t>
  </si>
  <si>
    <t>Link do edital</t>
  </si>
  <si>
    <t>Cargo</t>
  </si>
  <si>
    <t>Remuneração</t>
  </si>
  <si>
    <t>Incrições até</t>
  </si>
  <si>
    <t>Valor</t>
  </si>
  <si>
    <t>Data da Prova Objetiva</t>
  </si>
  <si>
    <t>Horas alocadas para estudo</t>
  </si>
  <si>
    <t>Intervalo</t>
  </si>
  <si>
    <t>Seg</t>
  </si>
  <si>
    <t>Ter</t>
  </si>
  <si>
    <t>Qua</t>
  </si>
  <si>
    <t>Qui</t>
  </si>
  <si>
    <t>Sex</t>
  </si>
  <si>
    <t>Sáb</t>
  </si>
  <si>
    <t>Dom</t>
  </si>
  <si>
    <t>06:00</t>
  </si>
  <si>
    <t>06:30</t>
  </si>
  <si>
    <t>07:00</t>
  </si>
  <si>
    <t>Estudar</t>
  </si>
  <si>
    <t>07:30</t>
  </si>
  <si>
    <t>estudar</t>
  </si>
  <si>
    <t>08:00</t>
  </si>
  <si>
    <t>08:30</t>
  </si>
  <si>
    <t>09:00</t>
  </si>
  <si>
    <t>09:30</t>
  </si>
  <si>
    <t>10:00</t>
  </si>
  <si>
    <t>10:30</t>
  </si>
  <si>
    <t>11:00</t>
  </si>
  <si>
    <t>11:30</t>
  </si>
  <si>
    <t>12:00</t>
  </si>
  <si>
    <t>12:30</t>
  </si>
  <si>
    <t>13:00</t>
  </si>
  <si>
    <t>13:30</t>
  </si>
  <si>
    <t>14:00</t>
  </si>
  <si>
    <t>14:30</t>
  </si>
  <si>
    <t>15:00</t>
  </si>
  <si>
    <t>15:30</t>
  </si>
  <si>
    <t>16:00</t>
  </si>
  <si>
    <t>16:30</t>
  </si>
  <si>
    <t>17:00</t>
  </si>
  <si>
    <t>17:30</t>
  </si>
  <si>
    <t>18:00</t>
  </si>
  <si>
    <t>18:30</t>
  </si>
  <si>
    <t>19:00</t>
  </si>
  <si>
    <t>19:30</t>
  </si>
  <si>
    <t>20:00</t>
  </si>
  <si>
    <t>20:30</t>
  </si>
  <si>
    <t>21:00</t>
  </si>
  <si>
    <t>21:30</t>
  </si>
  <si>
    <t>22:00</t>
  </si>
  <si>
    <t>22:30</t>
  </si>
  <si>
    <t>23:00</t>
  </si>
  <si>
    <t>23:30</t>
  </si>
  <si>
    <t>00:00</t>
  </si>
  <si>
    <t>Total</t>
  </si>
  <si>
    <t>Estudo inicial</t>
  </si>
  <si>
    <t>Total hora</t>
  </si>
  <si>
    <t>1º revisão (24 h)</t>
  </si>
  <si>
    <t>Total horas</t>
  </si>
  <si>
    <t>2ª revisão  (7 dias)</t>
  </si>
  <si>
    <t>3ª revisão (15 dias)</t>
  </si>
  <si>
    <t>Total de horas</t>
  </si>
  <si>
    <t>Disciplinas</t>
  </si>
  <si>
    <t>Conteúdo</t>
  </si>
  <si>
    <t>Data</t>
  </si>
  <si>
    <t>hora inicial</t>
  </si>
  <si>
    <t>hora final</t>
  </si>
  <si>
    <t>data sugerida</t>
  </si>
  <si>
    <t>Revisado?</t>
  </si>
  <si>
    <t>Não</t>
  </si>
  <si>
    <t>Sim</t>
  </si>
  <si>
    <t>Anotações</t>
  </si>
  <si>
    <t>EDITAL N° XXX/ANO - SIGLA DO ÓRGÃO</t>
  </si>
  <si>
    <t>Escolaridade</t>
  </si>
  <si>
    <t xml:space="preserve">Vagas </t>
  </si>
  <si>
    <t>de R$ 58,00 a R$ 68,00</t>
  </si>
  <si>
    <t>de 8/8 a 6/9/2022</t>
  </si>
  <si>
    <t>FGV</t>
  </si>
  <si>
    <t xml:space="preserve">Fundação Getúlio Vargas </t>
  </si>
  <si>
    <t>Nível Médio</t>
  </si>
  <si>
    <t>Técnico Judiciário/Área Administrativa</t>
  </si>
  <si>
    <t>Raciocínio Lógico Matemático</t>
  </si>
  <si>
    <t xml:space="preserve">Atualidades	</t>
  </si>
  <si>
    <t>Legislação</t>
  </si>
  <si>
    <t>Noções de Administração Pública</t>
  </si>
  <si>
    <t>Noções de Gestão Pública</t>
  </si>
  <si>
    <t>Noções de Direito Processual do Trabalho</t>
  </si>
  <si>
    <t>Compreensão e interpretação de textos de gêneros variados.</t>
  </si>
  <si>
    <t>Reconhecimento de tipos e gêneros textuais.</t>
  </si>
  <si>
    <t>Domínio da ortografia oficial.</t>
  </si>
  <si>
    <t>Domínio dos mecanismos de coesão textual: emprego de elementos de referenciação, substituição e repetição, de conectores e de outros elementos de sequenciação textual; emprego de tempos e modos verbais.</t>
  </si>
  <si>
    <t>Domínio dos mecanismos de coerência textual.</t>
  </si>
  <si>
    <t>Domínio da estrutura morfossintática da oração e do período: emprego das classes de palavras; relações de coordenação entre orações e entre termos da oração; relações de subordinação entre orações e entre termos da oração; emprego dos sinais de pontuação; concordância verbal e nominal; regência verbal e nominal; emprego do sinal indicativo de crase; colocação dos pronomes átonos.</t>
  </si>
  <si>
    <t>Reescrita de frases e parágrafos do texto: significação das palavras; substituição de palavras ou de trechos de texto; reorganização da estrutura de orações e de períodos do texto; reescrita de textos de diferentes gêneros e níveis de formalidade.</t>
  </si>
  <si>
    <t>Correspondência oficial (conforme Manual de Redação da Presidência da República): aspectos gerais da redação oficial; finalidade dos expedientes oficiais; adequação da linguagem ao tipo de documento; adequação do formato do texto ao gênero.</t>
  </si>
  <si>
    <t>Semântica e estilística: figuras de linguagem, sinonímia, antonímia, polissemia, denotação e conotação.</t>
  </si>
  <si>
    <t>Números inteiros e racionais: operações (adição, subtração, multiplicação, divisão, potenciação); expressões numéricas; múltiplos e divisores de números naturais; problemas. Frações e operações com frações.</t>
  </si>
  <si>
    <t>Números e grandezas proporcionais: razões e proporções; divisão em partes proporcionais; regra de três; porcentagem e problemas.</t>
  </si>
  <si>
    <t>Estrutura lógica de relações arbitrárias entre pessoas, lugares, objetos ou eventos fictícios; deduzir novas informações das relações fornecidas e avaliar as condições usadas para estabelecer a estrutura daquelas relações.</t>
  </si>
  <si>
    <t>Compreensão e elaboração da lógica das situações por meio de: raciocínio verbal, raciocínio matemático, raciocínio sequencial, orientação espacial e temporal, formação de conceitos, discriminação de elementos.</t>
  </si>
  <si>
    <t>Compreensão do processo lógico que, a partir de um conjunto de hipóteses, conduz, de forma válida, a conclusões determinadas.</t>
  </si>
  <si>
    <t>Meio ambiente e sociedade: problemas, políticas públicas, organizações não governamentais, aspectos locais e aspectos globais.</t>
  </si>
  <si>
    <t>Descobertas e inovações científicas na atualidade e seus impactos na sociedade contemporânea.</t>
  </si>
  <si>
    <t>Mundo Contemporâneo: elementos de política internacional e brasileira; cultura internacional e cultura brasileira (música, literatura, artes, arquitetura, rádio, cinema, teatro, jornais, revistas e televisão); elementos de economia internacional contemporânea; panorama da economia brasileira.</t>
  </si>
  <si>
    <t>Ética e cidadania.</t>
  </si>
  <si>
    <t>Lei nº 8.112/1990 e alterações: Das Disposições Preliminares; Do Provimento, Da Vacância, Da Remoção, Da Redistribuição e Da Substituição; Dos Direitos e Vantagens: Do Vencimento e da Remuneração, Das Vantagens, Das Férias, Das Licenças e Dos Afastamentos; Do Regime Disciplinar: Dos Deveres, Das Proibições, Da Acumulação, Das Responsabilidades e Das Penalidades.</t>
  </si>
  <si>
    <t>Processo administrativo disciplinar.</t>
  </si>
  <si>
    <t>Lei nº 9.784/1999. Lei nº 8.429/1992 e Lei nº 14.230/2021.</t>
  </si>
  <si>
    <t>Nova Lei de Licitações (Lei 14.133/2021). Lei n° 13.709/2018 (LGPD).</t>
  </si>
  <si>
    <t>Lei 13.146/2015 (Institui a Lei Brasileira de Inclusão da Pessoa com Deficiência).</t>
  </si>
  <si>
    <t>Regimento Interno do TRT da 16ª Região. Resolução CNJ n° 400/2021 (Política de Sustentabilidade no âmbito do Poder Judiciário).</t>
  </si>
  <si>
    <t>Características básicas das organizações formais modernas: tipos de estrutura organizacional, natureza, finalidades e critérios de departamentalização.</t>
  </si>
  <si>
    <t>Convergências e diferenças entre a gestão pública e a gestão privada.</t>
  </si>
  <si>
    <t>Princípios básicos da Administração Pública.</t>
  </si>
  <si>
    <t>Gestão de resultados na produção de serviços públicos.</t>
  </si>
  <si>
    <t>Comunicação na gestão pública e gestão de redes organizacionais.</t>
  </si>
  <si>
    <t>Gestão de desempenho.</t>
  </si>
  <si>
    <t>Processo organizacional: planejamento, direção, comunicação, controle e avaliação.</t>
  </si>
  <si>
    <t>Gestão estratégica: planejamento estratégico, tático e operacional.</t>
  </si>
  <si>
    <t>Gestão de pessoas do quadro próprio e terceirizadas.</t>
  </si>
  <si>
    <t>Gestão por Processos.</t>
  </si>
  <si>
    <t xml:space="preserve"> Gestão por Projetos.</t>
  </si>
  <si>
    <t>Gestão de contratos.</t>
  </si>
  <si>
    <t>Gestão da Qualidade: excelência nos serviços públicos.</t>
  </si>
  <si>
    <t>Gestão de Riscos.</t>
  </si>
  <si>
    <t>Ética na administração pública.</t>
  </si>
  <si>
    <t>Planejamento estratégico no Judiciário Brasileiro: Resolução nº 70/2009, do Conselho Nacional de Justiça.</t>
  </si>
  <si>
    <t>Orçamento Público: Conceito.</t>
  </si>
  <si>
    <t>Princípios orçamentários.</t>
  </si>
  <si>
    <t>Receitas e despesas extraorçamentárias.</t>
  </si>
  <si>
    <t>Orçamento-programa: conceitos e objetivos.</t>
  </si>
  <si>
    <t>Orçamento na Constituição Federal.</t>
  </si>
  <si>
    <t>Competência interpessoal.</t>
  </si>
  <si>
    <t>Administração de Recursos Materiais.</t>
  </si>
  <si>
    <t>Ciclo PDCA: planejar, fazer, verificar, agir.</t>
  </si>
  <si>
    <t>Transparência na Administração Pública: Lei Complementar n° 131/2009 e Lei n° 12.527/2011.</t>
  </si>
  <si>
    <t>Constituição: princípios fundamentais.</t>
  </si>
  <si>
    <t>Da aplicabilidade e interpretação das normas constitucionais; vigência e eficácia das normas constitucionais.</t>
  </si>
  <si>
    <t>Dos direitos e garantias fundamentais: dos direitos e deveres individuais e coletivos; dos direitos sociais; dos direitos de nacionalidade; dos direitos políticos.</t>
  </si>
  <si>
    <t>Da organização do Estado: da organização político-administrativa; da União, dos Estados Federados, dos Municípios, do Distrito Federal e dos Territórios.</t>
  </si>
  <si>
    <t>Da Administração Pública: disposições gerais; dos servidores públicos.</t>
  </si>
  <si>
    <t>Da Organização dos Poderes.</t>
  </si>
  <si>
    <t>Do Poder Executivo: das atribuições e responsabilidades do Presidente da República.</t>
  </si>
  <si>
    <t>Do Poder Legislativo: do Congresso Nacional, das atribuições do Congresso Nacional, da Câmara dos Deputados e do Senado Federal, do Processo Legislativo, da fiscalização contábil, financeira e orçamentária.</t>
  </si>
  <si>
    <t>Do Poder Judiciário: disposições gerais; do Supremo Tribunal Federal; do Conselho Nacional de Justiça: organização e competência; do Superior Tribunal de Justiça; dos Tribunais e Juízes do Trabalho; do Conselho Superior da Justiça do Trabalho: organização e competência.</t>
  </si>
  <si>
    <t>Dos princípios e fontes do Direito do Trabalho.</t>
  </si>
  <si>
    <t>Dos direitos constitucionais dos trabalhadores (art. 7º da CF/1988).</t>
  </si>
  <si>
    <t>Da relação de trabalho e da relação de emprego: requisitos e distinção.</t>
  </si>
  <si>
    <t>Trabalho intermitente.</t>
  </si>
  <si>
    <t>Dos sujeitos do contrato de trabalho stricto sensu: do empregado e do empregador: conceito e caracterização; dos poderes do empregador no contrato de trabalho.</t>
  </si>
  <si>
    <t>Do grupo econômico; da sucessão de empregadores; da responsabilidade solidária e subsidiária.</t>
  </si>
  <si>
    <t>Do contrato individual de trabalho: conceito, classificação e características.</t>
  </si>
  <si>
    <t>Da alteração do contrato de trabalho: alteração unilateral e bilateral; o jus variandi.</t>
  </si>
  <si>
    <t>Da suspensão e interrupção do contrato de trabalho: caracterização e distinção.</t>
  </si>
  <si>
    <t>Da rescisão do contrato de trabalho: das justas causas; da despedida indireta; da dispensa arbitrária; da despedida coletiva; da culpa recíproca; da indenização.</t>
  </si>
  <si>
    <t>Do aviso prévio.</t>
  </si>
  <si>
    <t>Da estabilidade e das garantias provisórias de emprego.</t>
  </si>
  <si>
    <t>Da duração do trabalho: da jornada de trabalho; Jornada In itinere; dos períodos de descanso; do intervalo para repouso e alimentação; do descanso semanal remunerado; do trabalho noturno e do trabalho extraordinário; do sistema de compensação de horas.</t>
  </si>
  <si>
    <t>Do salário mínimo: conceito, irredutibilidade e garantia.</t>
  </si>
  <si>
    <t>Das férias: do direito a férias e da sua duração; da concessão e da época das férias; das férias coletivas; da remuneração e do abono de férias.</t>
  </si>
  <si>
    <t>Do salário e da remuneração: conceito e distinções; composição do salário; modalidades de salário; formas e meios de pagamento do salário; 13º salário.</t>
  </si>
  <si>
    <t>Da equiparação salarial.</t>
  </si>
  <si>
    <t>Do FGTS.</t>
  </si>
  <si>
    <t>Da prescrição e decadência.</t>
  </si>
  <si>
    <t>Da segurança e medicina no trabalho: das atividades insalubres e perigosas.</t>
  </si>
  <si>
    <t>Das disposições especiais sobre duração e condições de Trabalho (Capítulo I do Título III da CLT); Da estabilidade da gestante; da licença-maternidade (art. 10 do ADCT).</t>
  </si>
  <si>
    <t>Do direito coletivo do trabalho: das convenções e acordos coletivos de trabalho.</t>
  </si>
  <si>
    <t>Do direito de greve.</t>
  </si>
  <si>
    <t>Do teletrabalho (Lei nº 13.467/2017).</t>
  </si>
  <si>
    <t>Dano moral nas relações de trabalho.</t>
  </si>
  <si>
    <t>Súmulas e Orientações da Jurisprudência uniformizada do Tribunal Superior do Trabalho sobre Direito do Trabalho.</t>
  </si>
  <si>
    <t>Súmulas Vinculantes do Supremo Tribunal Federal relativas ao Direito do Trabalho.</t>
  </si>
  <si>
    <t>Instruções e atos Normativos do TST em matéria de Direito do Trabalho.</t>
  </si>
  <si>
    <t>Reforma Trabalhista - Lei 13467 de 2017.</t>
  </si>
  <si>
    <t>Acidentes do Trabalho.</t>
  </si>
  <si>
    <t>Princípios gerais de responsabilidade civil trabalhista.</t>
  </si>
  <si>
    <t>Da Justiça do Trabalho: organização e competência.</t>
  </si>
  <si>
    <t>Das Varas do Trabalho, dos Tribunais Regionais do Trabalho e do Tribunal Superior do Trabalho: jurisdição e competência.</t>
  </si>
  <si>
    <t>Dos serviços auxiliares da Justiça do Trabalho: das secretarias das Varas do Trabalho; dos distribuidores; dos oficiais de justiça e oficiais de justiça avaliadores. Dos Peritos Judiciais.</t>
  </si>
  <si>
    <t>Do Ministério Público do Trabalho: organização e competência.</t>
  </si>
  <si>
    <t>Do processo judiciário do trabalho: princípios gerais do processo trabalhista (aplicação subsidiária do CPC).</t>
  </si>
  <si>
    <t>Prescrição e decadência.</t>
  </si>
  <si>
    <t>Prescrição intercorrente.</t>
  </si>
  <si>
    <t>Dos atos, termos e prazos processuais.</t>
  </si>
  <si>
    <t>Da distribuição.</t>
  </si>
  <si>
    <t>Do valor da causa no Processo do Trabalho; Das custas e emolumentos.</t>
  </si>
  <si>
    <t>Custas e emolumentos para a Fazenda Pública.</t>
  </si>
  <si>
    <t>Hipóteses de isenção.</t>
  </si>
  <si>
    <t>Das partes e procuradores; do jus postulandi.</t>
  </si>
  <si>
    <t>Da assistência judiciária; dos honorários de advogado: sucumbenciais e honorários contratados.</t>
  </si>
  <si>
    <t>Dos conflitos de jurisdição/competência.</t>
  </si>
  <si>
    <t>Das audiências: de conciliação, de instrução e de julgamento; da notificação das partes; do arquivamento do processo; da revelia e confissão.</t>
  </si>
  <si>
    <t>Das provas.</t>
  </si>
  <si>
    <t>Dos dissídios individuais: da forma de reclamação e notificação; da reclamação escrita e verbal; da legitimidade para ajuizar.</t>
  </si>
  <si>
    <t>Do procedimento ordinário e sumaríssimo.</t>
  </si>
  <si>
    <t>Do Incidente de Desconsideração da Personalidade Jurídica.</t>
  </si>
  <si>
    <t>Da sentença e da coisa julgada.</t>
  </si>
  <si>
    <t>Do processo de Jurisdição Voluntária para homologação de acordo extrajudicial.</t>
  </si>
  <si>
    <t>Da liquidação da sentença: por cálculo, por artigos e por arbitramento.</t>
  </si>
  <si>
    <t>Da execução: execução provisória e definitiva; execução por prestações sucessivas; execução contra a Fazenda Pública; execução contra a massa falida.</t>
  </si>
  <si>
    <t>Da citação, do depósito da condenação e da nomeação de bens.</t>
  </si>
  <si>
    <t>Garantias na execução.</t>
  </si>
  <si>
    <t>Seguro-fiança e seguro-garantia; do mandado e da penhora.</t>
  </si>
  <si>
    <t>Dos embargos à execução; da impugnação à sentença; dos embargos de terceiros.</t>
  </si>
  <si>
    <t>Da praça e leilão; da arrematação; das custas na execução.</t>
  </si>
  <si>
    <t>Dos recursos no processo do trabalho.</t>
  </si>
  <si>
    <t>Normas atinentes ao Processo Judicial Eletrônico; Lei 13.467 de 2017 (Reforma Trabalhista).</t>
  </si>
  <si>
    <t>Súmulas e Orientações Jurisprudenciais do TST em matéria de Direito Processual do Trabalho; Instruções Normativas e Atos em Geral do TST em matéria de Direito Processual do Trabalho.</t>
  </si>
  <si>
    <t>Súmulas Vinculantes do Supremo Tribunal Federal relativas ao Direito Processual do Trabalho. Lei 6858/80.</t>
  </si>
  <si>
    <t>7 vagas + CR</t>
  </si>
  <si>
    <t>de R$ 7.591,37 a R$ 12.455,30                          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</si>
</sst>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[$-F400]h:mm:ss\ AM/PM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4" tint="-0.499984740745262"/>
      <name val="Calibri Light"/>
      <family val="2"/>
      <scheme val="major"/>
    </font>
    <font>
      <sz val="9"/>
      <color indexed="81"/>
      <name val="Segoe UI"/>
      <family val="2"/>
    </font>
    <font>
      <sz val="8"/>
      <color theme="1"/>
      <name val="Calibri Light"/>
      <family val="2"/>
      <scheme val="major"/>
    </font>
    <font>
      <sz val="14"/>
      <color theme="4" tint="-0.499984740745262"/>
      <name val="Calibri Light"/>
      <family val="2"/>
      <scheme val="major"/>
    </font>
    <font>
      <b/>
      <sz val="11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rgb="FF0070C0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0" tint="-0.499984740745262"/>
      <name val="Calibri Light"/>
      <family val="2"/>
      <scheme val="maj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hair">
        <color theme="0" tint="-0.2499465926084170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2" tint="-0.249977111117893"/>
      </bottom>
      <diagonal/>
    </border>
    <border>
      <left/>
      <right/>
      <top/>
      <bottom style="hair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34998626667073579"/>
      </right>
      <top/>
      <bottom style="thin">
        <color theme="0"/>
      </bottom>
      <diagonal/>
    </border>
    <border>
      <left/>
      <right style="thin">
        <color theme="2" tint="-0.249977111117893"/>
      </right>
      <top style="hair">
        <color theme="0"/>
      </top>
      <bottom/>
      <diagonal/>
    </border>
    <border>
      <left/>
      <right style="thin">
        <color theme="2" tint="-0.249977111117893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7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right" vertical="center" wrapText="1"/>
    </xf>
    <xf numFmtId="46" fontId="7" fillId="0" borderId="4" xfId="0" applyNumberFormat="1" applyFont="1" applyFill="1" applyBorder="1" applyAlignment="1">
      <alignment horizontal="center" vertical="center"/>
    </xf>
    <xf numFmtId="46" fontId="4" fillId="0" borderId="6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2" borderId="0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/>
    <xf numFmtId="0" fontId="2" fillId="0" borderId="7" xfId="0" applyFont="1" applyBorder="1" applyAlignment="1">
      <alignment horizontal="center"/>
    </xf>
    <xf numFmtId="46" fontId="2" fillId="0" borderId="7" xfId="0" applyNumberFormat="1" applyFont="1" applyBorder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3" fillId="2" borderId="7" xfId="0" applyFont="1" applyFill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1" applyAlignment="1">
      <alignment horizontal="left"/>
    </xf>
    <xf numFmtId="0" fontId="0" fillId="3" borderId="0" xfId="0" applyFill="1"/>
    <xf numFmtId="0" fontId="11" fillId="3" borderId="0" xfId="0" applyFont="1" applyFill="1"/>
    <xf numFmtId="0" fontId="1" fillId="3" borderId="0" xfId="0" applyFont="1" applyFill="1"/>
    <xf numFmtId="0" fontId="0" fillId="0" borderId="0" xfId="0" applyAlignment="1">
      <alignment horizontal="center" vertical="center" wrapText="1"/>
    </xf>
    <xf numFmtId="4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49" fontId="1" fillId="6" borderId="3" xfId="0" applyNumberFormat="1" applyFont="1" applyFill="1" applyBorder="1" applyAlignment="1">
      <alignment horizontal="center"/>
    </xf>
    <xf numFmtId="0" fontId="0" fillId="0" borderId="3" xfId="0" applyFill="1" applyBorder="1" applyAlignment="1">
      <alignment vertical="center"/>
    </xf>
    <xf numFmtId="166" fontId="1" fillId="0" borderId="0" xfId="0" applyNumberFormat="1" applyFont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65" fontId="14" fillId="0" borderId="13" xfId="0" applyNumberFormat="1" applyFont="1" applyFill="1" applyBorder="1" applyAlignment="1">
      <alignment horizontal="center" vertical="center"/>
    </xf>
    <xf numFmtId="14" fontId="3" fillId="0" borderId="2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4" fontId="15" fillId="0" borderId="0" xfId="0" applyNumberFormat="1" applyFont="1" applyAlignment="1">
      <alignment horizontal="center"/>
    </xf>
    <xf numFmtId="165" fontId="3" fillId="0" borderId="0" xfId="0" applyNumberFormat="1" applyFont="1" applyFill="1" applyAlignment="1">
      <alignment horizontal="center"/>
    </xf>
    <xf numFmtId="14" fontId="15" fillId="0" borderId="21" xfId="0" applyNumberFormat="1" applyFont="1" applyBorder="1" applyAlignment="1">
      <alignment horizontal="center"/>
    </xf>
    <xf numFmtId="14" fontId="15" fillId="0" borderId="22" xfId="0" applyNumberFormat="1" applyFont="1" applyBorder="1" applyAlignment="1">
      <alignment horizontal="center"/>
    </xf>
    <xf numFmtId="165" fontId="3" fillId="0" borderId="22" xfId="0" applyNumberFormat="1" applyFont="1" applyFill="1" applyBorder="1" applyAlignment="1">
      <alignment horizontal="center"/>
    </xf>
    <xf numFmtId="165" fontId="3" fillId="2" borderId="23" xfId="0" applyNumberFormat="1" applyFont="1" applyFill="1" applyBorder="1" applyAlignment="1">
      <alignment horizontal="center"/>
    </xf>
    <xf numFmtId="14" fontId="15" fillId="0" borderId="0" xfId="0" applyNumberFormat="1" applyFont="1" applyBorder="1" applyAlignment="1">
      <alignment horizontal="center"/>
    </xf>
    <xf numFmtId="165" fontId="3" fillId="0" borderId="24" xfId="0" applyNumberFormat="1" applyFont="1" applyBorder="1" applyAlignment="1">
      <alignment horizontal="center"/>
    </xf>
    <xf numFmtId="0" fontId="0" fillId="7" borderId="0" xfId="0" applyFill="1"/>
    <xf numFmtId="0" fontId="3" fillId="0" borderId="17" xfId="0" applyFont="1" applyBorder="1" applyAlignment="1">
      <alignment horizontal="left" vertical="center"/>
    </xf>
    <xf numFmtId="0" fontId="6" fillId="0" borderId="2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/>
    </xf>
    <xf numFmtId="46" fontId="0" fillId="0" borderId="0" xfId="0" applyNumberFormat="1"/>
    <xf numFmtId="164" fontId="17" fillId="0" borderId="0" xfId="0" applyNumberFormat="1" applyFont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3" borderId="25" xfId="1" applyFont="1" applyFill="1" applyBorder="1" applyAlignment="1">
      <alignment horizontal="left" vertical="center"/>
    </xf>
    <xf numFmtId="0" fontId="1" fillId="5" borderId="25" xfId="1" applyFont="1" applyFill="1" applyBorder="1" applyAlignment="1">
      <alignment horizontal="left" vertical="center"/>
    </xf>
    <xf numFmtId="14" fontId="3" fillId="0" borderId="2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4" fontId="15" fillId="0" borderId="21" xfId="0" applyNumberFormat="1" applyFont="1" applyBorder="1" applyAlignment="1">
      <alignment horizontal="center" vertical="center"/>
    </xf>
    <xf numFmtId="14" fontId="15" fillId="0" borderId="22" xfId="0" applyNumberFormat="1" applyFont="1" applyBorder="1" applyAlignment="1">
      <alignment horizontal="center" vertical="center"/>
    </xf>
    <xf numFmtId="165" fontId="3" fillId="0" borderId="22" xfId="0" applyNumberFormat="1" applyFont="1" applyFill="1" applyBorder="1" applyAlignment="1">
      <alignment horizontal="center" vertical="center"/>
    </xf>
    <xf numFmtId="14" fontId="15" fillId="0" borderId="0" xfId="0" applyNumberFormat="1" applyFont="1" applyBorder="1" applyAlignment="1">
      <alignment horizontal="center" vertical="center"/>
    </xf>
    <xf numFmtId="165" fontId="3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8" borderId="0" xfId="1" applyFont="1" applyFill="1" applyBorder="1" applyAlignment="1">
      <alignment horizontal="left"/>
    </xf>
    <xf numFmtId="0" fontId="3" fillId="8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6" fontId="10" fillId="0" borderId="8" xfId="0" applyNumberFormat="1" applyFont="1" applyBorder="1" applyAlignment="1">
      <alignment horizontal="center" vertical="center"/>
    </xf>
    <xf numFmtId="46" fontId="10" fillId="0" borderId="9" xfId="0" applyNumberFormat="1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2" borderId="28" xfId="0" applyFill="1" applyBorder="1" applyAlignment="1">
      <alignment horizontal="left" vertical="top" wrapText="1"/>
    </xf>
    <xf numFmtId="0" fontId="0" fillId="2" borderId="29" xfId="0" applyFill="1" applyBorder="1" applyAlignment="1">
      <alignment horizontal="left" vertical="top" wrapText="1"/>
    </xf>
    <xf numFmtId="0" fontId="0" fillId="2" borderId="30" xfId="0" applyFill="1" applyBorder="1" applyAlignment="1">
      <alignment horizontal="left" vertical="top" wrapText="1"/>
    </xf>
    <xf numFmtId="0" fontId="0" fillId="2" borderId="31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top" wrapText="1"/>
    </xf>
    <xf numFmtId="0" fontId="0" fillId="2" borderId="33" xfId="0" applyFill="1" applyBorder="1" applyAlignment="1">
      <alignment horizontal="left" vertical="top" wrapText="1"/>
    </xf>
    <xf numFmtId="0" fontId="0" fillId="2" borderId="34" xfId="0" applyFill="1" applyBorder="1" applyAlignment="1">
      <alignment horizontal="left" vertical="top" wrapText="1"/>
    </xf>
    <xf numFmtId="0" fontId="0" fillId="2" borderId="35" xfId="0" applyFill="1" applyBorder="1" applyAlignment="1">
      <alignment horizontal="left" vertical="top" wrapText="1"/>
    </xf>
    <xf numFmtId="0" fontId="16" fillId="0" borderId="36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0" fillId="0" borderId="0" xfId="0" applyBorder="1"/>
    <xf numFmtId="14" fontId="15" fillId="0" borderId="39" xfId="0" applyNumberFormat="1" applyFont="1" applyBorder="1" applyAlignment="1">
      <alignment horizontal="center" vertical="center"/>
    </xf>
    <xf numFmtId="14" fontId="15" fillId="0" borderId="40" xfId="0" applyNumberFormat="1" applyFont="1" applyBorder="1" applyAlignment="1">
      <alignment horizontal="center" vertical="center"/>
    </xf>
    <xf numFmtId="165" fontId="3" fillId="0" borderId="40" xfId="0" applyNumberFormat="1" applyFont="1" applyFill="1" applyBorder="1" applyAlignment="1">
      <alignment horizontal="center" vertical="center"/>
    </xf>
    <xf numFmtId="165" fontId="3" fillId="2" borderId="41" xfId="0" applyNumberFormat="1" applyFont="1" applyFill="1" applyBorder="1" applyAlignment="1">
      <alignment horizontal="center" vertical="center"/>
    </xf>
    <xf numFmtId="165" fontId="3" fillId="0" borderId="42" xfId="0" applyNumberFormat="1" applyFont="1" applyBorder="1" applyAlignment="1">
      <alignment horizontal="center" vertical="center"/>
    </xf>
    <xf numFmtId="0" fontId="1" fillId="5" borderId="43" xfId="1" applyFont="1" applyFill="1" applyBorder="1" applyAlignment="1">
      <alignment horizontal="left" vertical="center"/>
    </xf>
    <xf numFmtId="0" fontId="1" fillId="5" borderId="44" xfId="1" applyFont="1" applyFill="1" applyBorder="1" applyAlignment="1">
      <alignment horizontal="left" vertical="center"/>
    </xf>
    <xf numFmtId="0" fontId="1" fillId="5" borderId="45" xfId="1" applyFont="1" applyFill="1" applyBorder="1" applyAlignment="1">
      <alignment horizontal="left" vertical="center"/>
    </xf>
    <xf numFmtId="0" fontId="0" fillId="0" borderId="46" xfId="0" applyBorder="1" applyAlignment="1">
      <alignment vertical="center" wrapText="1"/>
    </xf>
    <xf numFmtId="0" fontId="1" fillId="8" borderId="47" xfId="1" applyFont="1" applyFill="1" applyBorder="1" applyAlignment="1">
      <alignment horizontal="left"/>
    </xf>
    <xf numFmtId="0" fontId="1" fillId="8" borderId="48" xfId="1" applyFont="1" applyFill="1" applyBorder="1" applyAlignment="1">
      <alignment horizontal="left"/>
    </xf>
    <xf numFmtId="0" fontId="3" fillId="8" borderId="48" xfId="0" applyFont="1" applyFill="1" applyBorder="1"/>
    <xf numFmtId="0" fontId="3" fillId="0" borderId="48" xfId="0" applyFont="1" applyBorder="1"/>
    <xf numFmtId="0" fontId="0" fillId="0" borderId="48" xfId="0" applyBorder="1"/>
    <xf numFmtId="14" fontId="15" fillId="0" borderId="39" xfId="0" applyNumberFormat="1" applyFont="1" applyBorder="1" applyAlignment="1">
      <alignment horizontal="center"/>
    </xf>
    <xf numFmtId="14" fontId="15" fillId="0" borderId="40" xfId="0" applyNumberFormat="1" applyFont="1" applyBorder="1" applyAlignment="1">
      <alignment horizontal="center"/>
    </xf>
    <xf numFmtId="165" fontId="3" fillId="0" borderId="40" xfId="0" applyNumberFormat="1" applyFont="1" applyFill="1" applyBorder="1" applyAlignment="1">
      <alignment horizontal="center"/>
    </xf>
    <xf numFmtId="165" fontId="3" fillId="2" borderId="41" xfId="0" applyNumberFormat="1" applyFont="1" applyFill="1" applyBorder="1" applyAlignment="1">
      <alignment horizontal="center"/>
    </xf>
    <xf numFmtId="165" fontId="3" fillId="0" borderId="42" xfId="0" applyNumberFormat="1" applyFont="1" applyBorder="1" applyAlignment="1">
      <alignment horizontal="center"/>
    </xf>
    <xf numFmtId="0" fontId="3" fillId="0" borderId="47" xfId="0" applyFont="1" applyBorder="1"/>
  </cellXfs>
  <cellStyles count="2">
    <cellStyle name="Hiperlink" xfId="1" builtinId="8"/>
    <cellStyle name="Normal" xfId="0" builtinId="0"/>
  </cellStyles>
  <dxfs count="52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hubs.ly/Q01cPW5B0" TargetMode="External"/><Relationship Id="rId1" Type="http://schemas.openxmlformats.org/officeDocument/2006/relationships/hyperlink" Target="#'Informa&#231;&#245;es l Concurso'!A1"/><Relationship Id="rId5" Type="http://schemas.openxmlformats.org/officeDocument/2006/relationships/image" Target="../media/image2.jpeg"/><Relationship Id="rId4" Type="http://schemas.openxmlformats.org/officeDocument/2006/relationships/hyperlink" Target="https://www.grancursosonline.com.br/cursos/por-concurso/trt-16-regiao-tribunal-regional-do-trabalho-da-16-regiao-ma-tecnico-judiciario-area-administrativa" TargetMode="Externa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Quadro de hor&#225;rios'!A1"/><Relationship Id="rId7" Type="http://schemas.openxmlformats.org/officeDocument/2006/relationships/hyperlink" Target="https://hubs.ly/Q01cPW5B0" TargetMode="External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image" Target="../media/image6.png"/><Relationship Id="rId5" Type="http://schemas.openxmlformats.org/officeDocument/2006/relationships/hyperlink" Target="https://www.grancursosonline.com.br/concurso/trt-15-campinas" TargetMode="External"/><Relationship Id="rId10" Type="http://schemas.openxmlformats.org/officeDocument/2006/relationships/image" Target="../media/image4.jpeg"/><Relationship Id="rId4" Type="http://schemas.openxmlformats.org/officeDocument/2006/relationships/hyperlink" Target="#'D1'!A1"/><Relationship Id="rId9" Type="http://schemas.openxmlformats.org/officeDocument/2006/relationships/hyperlink" Target="https://www.grancursosonline.com.br/cursos/por-concurso/trt-16-regiao-tribunal-regional-do-trabalho-da-16-regiao-ma-tecnico-judiciario-area-administrativa" TargetMode="Externa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Quadro de hor&#225;rios'!A1"/><Relationship Id="rId7" Type="http://schemas.openxmlformats.org/officeDocument/2006/relationships/hyperlink" Target="https://hubs.ly/Q01cPW5B0" TargetMode="External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image" Target="../media/image6.png"/><Relationship Id="rId5" Type="http://schemas.openxmlformats.org/officeDocument/2006/relationships/hyperlink" Target="https://www.grancursosonline.com.br/concurso/trt-15-campinas" TargetMode="External"/><Relationship Id="rId10" Type="http://schemas.openxmlformats.org/officeDocument/2006/relationships/image" Target="../media/image4.jpeg"/><Relationship Id="rId4" Type="http://schemas.openxmlformats.org/officeDocument/2006/relationships/hyperlink" Target="#'D1'!A1"/><Relationship Id="rId9" Type="http://schemas.openxmlformats.org/officeDocument/2006/relationships/hyperlink" Target="https://www.grancursosonline.com.br/cursos/por-concurso/trt-16-regiao-tribunal-regional-do-trabalho-da-16-regiao-ma-tecnico-judiciario-area-administrativa" TargetMode="Externa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Quadro de hor&#225;rios'!A1"/><Relationship Id="rId7" Type="http://schemas.openxmlformats.org/officeDocument/2006/relationships/hyperlink" Target="https://hubs.ly/Q01cPW5B0" TargetMode="External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image" Target="../media/image6.png"/><Relationship Id="rId5" Type="http://schemas.openxmlformats.org/officeDocument/2006/relationships/hyperlink" Target="https://www.grancursosonline.com.br/concurso/trt-15-campinas" TargetMode="External"/><Relationship Id="rId10" Type="http://schemas.openxmlformats.org/officeDocument/2006/relationships/image" Target="../media/image4.jpeg"/><Relationship Id="rId4" Type="http://schemas.openxmlformats.org/officeDocument/2006/relationships/hyperlink" Target="#'D1'!A1"/><Relationship Id="rId9" Type="http://schemas.openxmlformats.org/officeDocument/2006/relationships/hyperlink" Target="https://www.grancursosonline.com.br/cursos/por-concurso/trt-16-regiao-tribunal-regional-do-trabalho-da-16-regiao-ma-tecnico-judiciario-area-administrativa" TargetMode="Externa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Quadro de hor&#225;rios'!A1"/><Relationship Id="rId7" Type="http://schemas.openxmlformats.org/officeDocument/2006/relationships/hyperlink" Target="https://hubs.ly/Q01cPW5B0" TargetMode="External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image" Target="../media/image6.png"/><Relationship Id="rId5" Type="http://schemas.openxmlformats.org/officeDocument/2006/relationships/hyperlink" Target="https://www.grancursosonline.com.br/concurso/trt-15-campinas" TargetMode="External"/><Relationship Id="rId10" Type="http://schemas.openxmlformats.org/officeDocument/2006/relationships/image" Target="../media/image4.jpeg"/><Relationship Id="rId4" Type="http://schemas.openxmlformats.org/officeDocument/2006/relationships/hyperlink" Target="#'D1'!A1"/><Relationship Id="rId9" Type="http://schemas.openxmlformats.org/officeDocument/2006/relationships/hyperlink" Target="https://www.grancursosonline.com.br/cursos/por-concurso/trt-16-regiao-tribunal-regional-do-trabalho-da-16-regiao-ma-tecnico-judiciario-area-administrativa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Cronograma!A1"/><Relationship Id="rId7" Type="http://schemas.openxmlformats.org/officeDocument/2006/relationships/hyperlink" Target="https://hubs.ly/Q01cPW5B0" TargetMode="External"/><Relationship Id="rId2" Type="http://schemas.openxmlformats.org/officeDocument/2006/relationships/image" Target="../media/image3.png"/><Relationship Id="rId1" Type="http://schemas.openxmlformats.org/officeDocument/2006/relationships/hyperlink" Target="http://bit.ly/edital-trt-15" TargetMode="External"/><Relationship Id="rId6" Type="http://schemas.openxmlformats.org/officeDocument/2006/relationships/hyperlink" Target="https://blog-static.infra.grancursosonline.com.br/wp-content/uploads/2022/08/08050343/trt-ma-edital-publicado.pdf" TargetMode="External"/><Relationship Id="rId5" Type="http://schemas.openxmlformats.org/officeDocument/2006/relationships/hyperlink" Target="#'D1'!A1"/><Relationship Id="rId10" Type="http://schemas.openxmlformats.org/officeDocument/2006/relationships/image" Target="../media/image4.jpeg"/><Relationship Id="rId4" Type="http://schemas.openxmlformats.org/officeDocument/2006/relationships/hyperlink" Target="#'Quadro de hor&#225;rios'!A1"/><Relationship Id="rId9" Type="http://schemas.openxmlformats.org/officeDocument/2006/relationships/hyperlink" Target="https://www.grancursosonline.com.br/cursos/por-concurso/trt-16-regiao-tribunal-regional-do-trabalho-da-16-regiao-ma-tecnico-judiciario-area-administrativa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3" Type="http://schemas.openxmlformats.org/officeDocument/2006/relationships/hyperlink" Target="#'Quadro de hor&#225;rios'!A1"/><Relationship Id="rId7" Type="http://schemas.openxmlformats.org/officeDocument/2006/relationships/hyperlink" Target="https://www.grancursosonline.com.br/cursos/por-concurso/trt-16-regiao-tribunal-regional-do-trabalho-da-16-regiao-ma-tecnico-judiciario-area-administrativa" TargetMode="External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image" Target="../media/image1.png"/><Relationship Id="rId5" Type="http://schemas.openxmlformats.org/officeDocument/2006/relationships/hyperlink" Target="https://hubs.ly/Q01cPW5B0" TargetMode="External"/><Relationship Id="rId4" Type="http://schemas.openxmlformats.org/officeDocument/2006/relationships/hyperlink" Target="#'D1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eg"/><Relationship Id="rId3" Type="http://schemas.openxmlformats.org/officeDocument/2006/relationships/hyperlink" Target="#'Quadro de hor&#225;rios'!A1"/><Relationship Id="rId7" Type="http://schemas.openxmlformats.org/officeDocument/2006/relationships/hyperlink" Target="https://www.grancursosonline.com.br/cursos/por-concurso/trt-16-regiao-tribunal-regional-do-trabalho-da-16-regiao-ma-tecnico-judiciario-area-administrativa" TargetMode="External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image" Target="../media/image1.png"/><Relationship Id="rId5" Type="http://schemas.openxmlformats.org/officeDocument/2006/relationships/hyperlink" Target="https://hubs.ly/Q01cPW5B0" TargetMode="External"/><Relationship Id="rId4" Type="http://schemas.openxmlformats.org/officeDocument/2006/relationships/hyperlink" Target="#'D1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Quadro de hor&#225;rios'!A1"/><Relationship Id="rId7" Type="http://schemas.openxmlformats.org/officeDocument/2006/relationships/hyperlink" Target="https://hubs.ly/Q01cPW5B0" TargetMode="External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image" Target="../media/image6.png"/><Relationship Id="rId5" Type="http://schemas.openxmlformats.org/officeDocument/2006/relationships/hyperlink" Target="https://www.grancursosonline.com.br/concurso/trt-15-campinas" TargetMode="External"/><Relationship Id="rId10" Type="http://schemas.openxmlformats.org/officeDocument/2006/relationships/image" Target="../media/image4.jpeg"/><Relationship Id="rId4" Type="http://schemas.openxmlformats.org/officeDocument/2006/relationships/hyperlink" Target="#'D1'!A1"/><Relationship Id="rId9" Type="http://schemas.openxmlformats.org/officeDocument/2006/relationships/hyperlink" Target="https://www.grancursosonline.com.br/cursos/por-concurso/trt-16-regiao-tribunal-regional-do-trabalho-da-16-regiao-ma-tecnico-judiciario-area-administrativa" TargetMode="Externa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Quadro de hor&#225;rios'!A1"/><Relationship Id="rId7" Type="http://schemas.openxmlformats.org/officeDocument/2006/relationships/hyperlink" Target="https://hubs.ly/Q01cPW5B0" TargetMode="External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image" Target="../media/image6.png"/><Relationship Id="rId5" Type="http://schemas.openxmlformats.org/officeDocument/2006/relationships/hyperlink" Target="https://www.grancursosonline.com.br/concurso/trt-15-campinas" TargetMode="External"/><Relationship Id="rId10" Type="http://schemas.openxmlformats.org/officeDocument/2006/relationships/image" Target="../media/image4.jpeg"/><Relationship Id="rId4" Type="http://schemas.openxmlformats.org/officeDocument/2006/relationships/hyperlink" Target="#'D1'!A1"/><Relationship Id="rId9" Type="http://schemas.openxmlformats.org/officeDocument/2006/relationships/hyperlink" Target="https://www.grancursosonline.com.br/cursos/por-concurso/trt-16-regiao-tribunal-regional-do-trabalho-da-16-regiao-ma-tecnico-judiciario-area-administrativa" TargetMode="Externa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Quadro de hor&#225;rios'!A1"/><Relationship Id="rId7" Type="http://schemas.openxmlformats.org/officeDocument/2006/relationships/hyperlink" Target="https://hubs.ly/Q01cPW5B0" TargetMode="External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image" Target="../media/image6.png"/><Relationship Id="rId5" Type="http://schemas.openxmlformats.org/officeDocument/2006/relationships/hyperlink" Target="https://www.grancursosonline.com.br/concurso/trt-15-campinas" TargetMode="External"/><Relationship Id="rId10" Type="http://schemas.openxmlformats.org/officeDocument/2006/relationships/image" Target="../media/image4.jpeg"/><Relationship Id="rId4" Type="http://schemas.openxmlformats.org/officeDocument/2006/relationships/hyperlink" Target="#'D1'!A1"/><Relationship Id="rId9" Type="http://schemas.openxmlformats.org/officeDocument/2006/relationships/hyperlink" Target="https://www.grancursosonline.com.br/cursos/por-concurso/trt-16-regiao-tribunal-regional-do-trabalho-da-16-regiao-ma-tecnico-judiciario-area-administrativa" TargetMode="Externa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Quadro de hor&#225;rios'!A1"/><Relationship Id="rId7" Type="http://schemas.openxmlformats.org/officeDocument/2006/relationships/hyperlink" Target="https://hubs.ly/Q01cPW5B0" TargetMode="External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image" Target="../media/image6.png"/><Relationship Id="rId5" Type="http://schemas.openxmlformats.org/officeDocument/2006/relationships/hyperlink" Target="https://www.grancursosonline.com.br/concurso/trt-15-campinas" TargetMode="External"/><Relationship Id="rId10" Type="http://schemas.openxmlformats.org/officeDocument/2006/relationships/image" Target="../media/image4.jpeg"/><Relationship Id="rId4" Type="http://schemas.openxmlformats.org/officeDocument/2006/relationships/hyperlink" Target="#'D1'!A1"/><Relationship Id="rId9" Type="http://schemas.openxmlformats.org/officeDocument/2006/relationships/hyperlink" Target="https://www.grancursosonline.com.br/cursos/por-concurso/trt-16-regiao-tribunal-regional-do-trabalho-da-16-regiao-ma-tecnico-judiciario-area-administrativa" TargetMode="Externa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Quadro de hor&#225;rios'!A1"/><Relationship Id="rId7" Type="http://schemas.openxmlformats.org/officeDocument/2006/relationships/hyperlink" Target="https://hubs.ly/Q01cPW5B0" TargetMode="External"/><Relationship Id="rId2" Type="http://schemas.openxmlformats.org/officeDocument/2006/relationships/hyperlink" Target="#Cronograma!A1"/><Relationship Id="rId1" Type="http://schemas.openxmlformats.org/officeDocument/2006/relationships/hyperlink" Target="#'Informa&#231;&#245;es l Concurso'!A1"/><Relationship Id="rId6" Type="http://schemas.openxmlformats.org/officeDocument/2006/relationships/image" Target="../media/image6.png"/><Relationship Id="rId5" Type="http://schemas.openxmlformats.org/officeDocument/2006/relationships/hyperlink" Target="https://www.grancursosonline.com.br/concurso/trt-15-campinas" TargetMode="External"/><Relationship Id="rId10" Type="http://schemas.openxmlformats.org/officeDocument/2006/relationships/image" Target="../media/image4.jpeg"/><Relationship Id="rId4" Type="http://schemas.openxmlformats.org/officeDocument/2006/relationships/hyperlink" Target="#'D1'!A1"/><Relationship Id="rId9" Type="http://schemas.openxmlformats.org/officeDocument/2006/relationships/hyperlink" Target="https://www.grancursosonline.com.br/cursos/por-concurso/trt-16-regiao-tribunal-regional-do-trabalho-da-16-regiao-ma-tecnico-judiciario-area-administrativ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14</xdr:col>
      <xdr:colOff>19050</xdr:colOff>
      <xdr:row>2</xdr:row>
      <xdr:rowOff>85725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D8ABE203-7621-41F4-B211-4F0C6A6ADF63}"/>
            </a:ext>
          </a:extLst>
        </xdr:cNvPr>
        <xdr:cNvSpPr/>
      </xdr:nvSpPr>
      <xdr:spPr>
        <a:xfrm>
          <a:off x="9525" y="9525"/>
          <a:ext cx="8543925" cy="4572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0</xdr:col>
      <xdr:colOff>190500</xdr:colOff>
      <xdr:row>0</xdr:row>
      <xdr:rowOff>0</xdr:rowOff>
    </xdr:from>
    <xdr:ext cx="3048000" cy="530658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D7FD87F7-B145-49E2-8C8D-9668C8A5A839}"/>
            </a:ext>
          </a:extLst>
        </xdr:cNvPr>
        <xdr:cNvSpPr txBox="1"/>
      </xdr:nvSpPr>
      <xdr:spPr>
        <a:xfrm>
          <a:off x="190500" y="0"/>
          <a:ext cx="30480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800">
              <a:solidFill>
                <a:schemeClr val="bg1"/>
              </a:solidFill>
            </a:rPr>
            <a:t>Edital</a:t>
          </a:r>
          <a:r>
            <a:rPr lang="pt-BR" sz="2800" baseline="0">
              <a:solidFill>
                <a:schemeClr val="bg1"/>
              </a:solidFill>
            </a:rPr>
            <a:t> Verticalizado</a:t>
          </a:r>
          <a:endParaRPr lang="pt-BR" sz="1100">
            <a:solidFill>
              <a:schemeClr val="bg1"/>
            </a:solidFill>
          </a:endParaRPr>
        </a:p>
      </xdr:txBody>
    </xdr:sp>
    <xdr:clientData/>
  </xdr:oneCellAnchor>
  <xdr:twoCellAnchor>
    <xdr:from>
      <xdr:col>12</xdr:col>
      <xdr:colOff>0</xdr:colOff>
      <xdr:row>11</xdr:row>
      <xdr:rowOff>28575</xdr:rowOff>
    </xdr:from>
    <xdr:to>
      <xdr:col>13</xdr:col>
      <xdr:colOff>581025</xdr:colOff>
      <xdr:row>13</xdr:row>
      <xdr:rowOff>114300</xdr:rowOff>
    </xdr:to>
    <xdr:sp macro="" textlink="">
      <xdr:nvSpPr>
        <xdr:cNvPr id="15" name="Retângul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7D97F0-53C9-461C-8F27-2B4623AA8146}"/>
            </a:ext>
          </a:extLst>
        </xdr:cNvPr>
        <xdr:cNvSpPr/>
      </xdr:nvSpPr>
      <xdr:spPr>
        <a:xfrm>
          <a:off x="7315200" y="2124075"/>
          <a:ext cx="1190625" cy="466725"/>
        </a:xfrm>
        <a:prstGeom prst="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Início</a:t>
          </a:r>
          <a:endParaRPr lang="pt-BR" sz="1100"/>
        </a:p>
      </xdr:txBody>
    </xdr:sp>
    <xdr:clientData/>
  </xdr:twoCellAnchor>
  <xdr:oneCellAnchor>
    <xdr:from>
      <xdr:col>3</xdr:col>
      <xdr:colOff>542925</xdr:colOff>
      <xdr:row>2</xdr:row>
      <xdr:rowOff>142875</xdr:rowOff>
    </xdr:from>
    <xdr:ext cx="5600699" cy="1094274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E2B0FBAE-4A8A-44E9-A9C1-14EC4831D886}"/>
            </a:ext>
          </a:extLst>
        </xdr:cNvPr>
        <xdr:cNvSpPr txBox="1"/>
      </xdr:nvSpPr>
      <xdr:spPr>
        <a:xfrm>
          <a:off x="2371725" y="523875"/>
          <a:ext cx="5600699" cy="10942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3200">
              <a:solidFill>
                <a:schemeClr val="accent1">
                  <a:lumMod val="75000"/>
                </a:schemeClr>
              </a:solidFill>
            </a:rPr>
            <a:t>Tribunal Regional do Trabalho - 16ª Região</a:t>
          </a:r>
        </a:p>
      </xdr:txBody>
    </xdr:sp>
    <xdr:clientData/>
  </xdr:oneCellAnchor>
  <xdr:oneCellAnchor>
    <xdr:from>
      <xdr:col>3</xdr:col>
      <xdr:colOff>542925</xdr:colOff>
      <xdr:row>7</xdr:row>
      <xdr:rowOff>152400</xdr:rowOff>
    </xdr:from>
    <xdr:ext cx="4514849" cy="1094274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289670D4-2E2E-4E9D-A9F6-09D48BDB4DD2}"/>
            </a:ext>
          </a:extLst>
        </xdr:cNvPr>
        <xdr:cNvSpPr txBox="1"/>
      </xdr:nvSpPr>
      <xdr:spPr>
        <a:xfrm>
          <a:off x="2371725" y="1485900"/>
          <a:ext cx="4514849" cy="10942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3200">
              <a:solidFill>
                <a:schemeClr val="tx1"/>
              </a:solidFill>
            </a:rPr>
            <a:t>Técnico Judiciário</a:t>
          </a:r>
          <a:r>
            <a:rPr lang="pt-BR" sz="3200" baseline="0">
              <a:solidFill>
                <a:schemeClr val="tx1"/>
              </a:solidFill>
            </a:rPr>
            <a:t> </a:t>
          </a:r>
          <a:r>
            <a:rPr lang="pt-BR" sz="3200">
              <a:solidFill>
                <a:schemeClr val="tx1"/>
              </a:solidFill>
            </a:rPr>
            <a:t>Área: Administrativa</a:t>
          </a:r>
        </a:p>
      </xdr:txBody>
    </xdr:sp>
    <xdr:clientData/>
  </xdr:oneCellAnchor>
  <xdr:twoCellAnchor>
    <xdr:from>
      <xdr:col>11</xdr:col>
      <xdr:colOff>447675</xdr:colOff>
      <xdr:row>11</xdr:row>
      <xdr:rowOff>28575</xdr:rowOff>
    </xdr:from>
    <xdr:to>
      <xdr:col>13</xdr:col>
      <xdr:colOff>419100</xdr:colOff>
      <xdr:row>13</xdr:row>
      <xdr:rowOff>114300</xdr:rowOff>
    </xdr:to>
    <xdr:sp macro="" textlink="">
      <xdr:nvSpPr>
        <xdr:cNvPr id="17" name="Retângulo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7C601B-A536-4F46-A407-1F4856157A32}"/>
            </a:ext>
          </a:extLst>
        </xdr:cNvPr>
        <xdr:cNvSpPr/>
      </xdr:nvSpPr>
      <xdr:spPr>
        <a:xfrm>
          <a:off x="7153275" y="2124075"/>
          <a:ext cx="1190625" cy="466725"/>
        </a:xfrm>
        <a:prstGeom prst="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Início</a:t>
          </a:r>
          <a:endParaRPr lang="pt-BR" sz="1100"/>
        </a:p>
      </xdr:txBody>
    </xdr:sp>
    <xdr:clientData/>
  </xdr:twoCellAnchor>
  <xdr:twoCellAnchor editAs="oneCell">
    <xdr:from>
      <xdr:col>10</xdr:col>
      <xdr:colOff>247650</xdr:colOff>
      <xdr:row>0</xdr:row>
      <xdr:rowOff>0</xdr:rowOff>
    </xdr:from>
    <xdr:to>
      <xdr:col>13</xdr:col>
      <xdr:colOff>400050</xdr:colOff>
      <xdr:row>2</xdr:row>
      <xdr:rowOff>127742</xdr:rowOff>
    </xdr:to>
    <xdr:pic>
      <xdr:nvPicPr>
        <xdr:cNvPr id="18" name="Imagem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52F181-56C4-4572-8774-6F6A45809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0"/>
          <a:ext cx="1981200" cy="5087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95250</xdr:rowOff>
    </xdr:from>
    <xdr:to>
      <xdr:col>3</xdr:col>
      <xdr:colOff>581024</xdr:colOff>
      <xdr:row>14</xdr:row>
      <xdr:rowOff>152400</xdr:rowOff>
    </xdr:to>
    <xdr:pic>
      <xdr:nvPicPr>
        <xdr:cNvPr id="3" name="Imagem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D07936B-4B23-639C-8468-BEB90CD77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"/>
          <a:ext cx="2409824" cy="2343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989FE423-3296-4024-AC3F-01DC70654655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2E0DC9D5-EC71-4BCA-B224-F305EEA70D92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8FC9ACCE-E343-425E-867E-ECB65BBF174F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D03E0818-0E6D-4364-B6F4-689C28F02010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479E7E8F-1B7B-41DA-90B6-283E0A30C491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>
    <xdr:from>
      <xdr:col>20</xdr:col>
      <xdr:colOff>342900</xdr:colOff>
      <xdr:row>0</xdr:row>
      <xdr:rowOff>0</xdr:rowOff>
    </xdr:from>
    <xdr:to>
      <xdr:col>23</xdr:col>
      <xdr:colOff>28574</xdr:colOff>
      <xdr:row>3</xdr:row>
      <xdr:rowOff>28575</xdr:rowOff>
    </xdr:to>
    <xdr:pic>
      <xdr:nvPicPr>
        <xdr:cNvPr id="7" name="Imagem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8441090-7933-43CB-B281-0573102D9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630775" y="0"/>
          <a:ext cx="1790699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1047750</xdr:colOff>
      <xdr:row>0</xdr:row>
      <xdr:rowOff>0</xdr:rowOff>
    </xdr:from>
    <xdr:to>
      <xdr:col>2</xdr:col>
      <xdr:colOff>3028950</xdr:colOff>
      <xdr:row>2</xdr:row>
      <xdr:rowOff>127742</xdr:rowOff>
    </xdr:to>
    <xdr:pic>
      <xdr:nvPicPr>
        <xdr:cNvPr id="8" name="Imagem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AF78BD-8603-4D7A-8E64-389F787C9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0"/>
          <a:ext cx="1981200" cy="5087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3076575</xdr:colOff>
      <xdr:row>42</xdr:row>
      <xdr:rowOff>85725</xdr:rowOff>
    </xdr:to>
    <xdr:pic>
      <xdr:nvPicPr>
        <xdr:cNvPr id="9" name="Imagem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B14FF9-AABB-47ED-8BFA-0F7B6674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3686175" cy="544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B1BB3AB6-3349-43D8-AD6F-091C7B5D0450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A5DD8190-AFC6-4D43-AA9A-5668D4C0E14F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594AAD1-7316-4957-9640-4B725A49F68B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10C79C8E-2233-4CC9-A7C9-DE09B60F7787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A75BA979-89FC-43A8-8212-6B9355752297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>
    <xdr:from>
      <xdr:col>20</xdr:col>
      <xdr:colOff>333375</xdr:colOff>
      <xdr:row>0</xdr:row>
      <xdr:rowOff>0</xdr:rowOff>
    </xdr:from>
    <xdr:to>
      <xdr:col>23</xdr:col>
      <xdr:colOff>19049</xdr:colOff>
      <xdr:row>3</xdr:row>
      <xdr:rowOff>28575</xdr:rowOff>
    </xdr:to>
    <xdr:pic>
      <xdr:nvPicPr>
        <xdr:cNvPr id="7" name="Imagem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B85FD64-9E27-41E3-9CED-6BC051472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621250" y="0"/>
          <a:ext cx="1790699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1076325</xdr:colOff>
      <xdr:row>0</xdr:row>
      <xdr:rowOff>0</xdr:rowOff>
    </xdr:from>
    <xdr:to>
      <xdr:col>2</xdr:col>
      <xdr:colOff>3057525</xdr:colOff>
      <xdr:row>2</xdr:row>
      <xdr:rowOff>127742</xdr:rowOff>
    </xdr:to>
    <xdr:pic>
      <xdr:nvPicPr>
        <xdr:cNvPr id="8" name="Imagem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A421944-2913-4011-97B2-7F864352D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025" y="0"/>
          <a:ext cx="1981200" cy="5087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3076575</xdr:colOff>
      <xdr:row>43</xdr:row>
      <xdr:rowOff>95250</xdr:rowOff>
    </xdr:to>
    <xdr:pic>
      <xdr:nvPicPr>
        <xdr:cNvPr id="10" name="Imagem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D768E27-786E-454F-B9C8-76E6BF715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53025"/>
          <a:ext cx="3686175" cy="544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7A4693FC-8097-41BD-8B20-00A69D3DBAA2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E4BE7A09-A091-4C16-9077-0AA76836E1E3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8AE44E0-21F5-4EBF-B073-ACEAD8134CB4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352334D8-3558-4161-9B5E-42A62E6CD534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F0E6B857-BC9A-4DB0-8AD1-6EA847E4F43B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>
    <xdr:from>
      <xdr:col>20</xdr:col>
      <xdr:colOff>323850</xdr:colOff>
      <xdr:row>0</xdr:row>
      <xdr:rowOff>0</xdr:rowOff>
    </xdr:from>
    <xdr:to>
      <xdr:col>23</xdr:col>
      <xdr:colOff>9524</xdr:colOff>
      <xdr:row>3</xdr:row>
      <xdr:rowOff>28575</xdr:rowOff>
    </xdr:to>
    <xdr:pic>
      <xdr:nvPicPr>
        <xdr:cNvPr id="7" name="Imagem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D07F890-0204-405E-A33C-489106731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611725" y="0"/>
          <a:ext cx="1790699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1066800</xdr:colOff>
      <xdr:row>0</xdr:row>
      <xdr:rowOff>0</xdr:rowOff>
    </xdr:from>
    <xdr:to>
      <xdr:col>2</xdr:col>
      <xdr:colOff>3048000</xdr:colOff>
      <xdr:row>2</xdr:row>
      <xdr:rowOff>127742</xdr:rowOff>
    </xdr:to>
    <xdr:pic>
      <xdr:nvPicPr>
        <xdr:cNvPr id="8" name="Imagem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55C7741-B3C9-4E89-8530-E9B6DAE1A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0"/>
          <a:ext cx="1981200" cy="5087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3076575</xdr:colOff>
      <xdr:row>30</xdr:row>
      <xdr:rowOff>114300</xdr:rowOff>
    </xdr:to>
    <xdr:pic>
      <xdr:nvPicPr>
        <xdr:cNvPr id="9" name="Imagem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32AC86F-B724-4ABC-BA32-5FD9E29F9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"/>
          <a:ext cx="3686175" cy="544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DE465D50-B8F0-4B02-8F6B-4E67DDEAA72B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1D50A9E-1E02-4623-999D-01AA9E24599C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B280EA5-0A9F-48DA-9777-92936700128E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4F2065A1-642B-46D0-AA0B-47D3D5558366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AF2A7AD-9E35-4A09-9A2A-5F7B3EB7E51C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>
    <xdr:from>
      <xdr:col>20</xdr:col>
      <xdr:colOff>323850</xdr:colOff>
      <xdr:row>0</xdr:row>
      <xdr:rowOff>0</xdr:rowOff>
    </xdr:from>
    <xdr:to>
      <xdr:col>23</xdr:col>
      <xdr:colOff>9524</xdr:colOff>
      <xdr:row>3</xdr:row>
      <xdr:rowOff>28575</xdr:rowOff>
    </xdr:to>
    <xdr:pic>
      <xdr:nvPicPr>
        <xdr:cNvPr id="7" name="Imagem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02EE251-A52E-49DD-A452-D309CF09E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611725" y="0"/>
          <a:ext cx="1790699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1066800</xdr:colOff>
      <xdr:row>0</xdr:row>
      <xdr:rowOff>0</xdr:rowOff>
    </xdr:from>
    <xdr:to>
      <xdr:col>2</xdr:col>
      <xdr:colOff>3048000</xdr:colOff>
      <xdr:row>2</xdr:row>
      <xdr:rowOff>127742</xdr:rowOff>
    </xdr:to>
    <xdr:pic>
      <xdr:nvPicPr>
        <xdr:cNvPr id="8" name="Imagem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97FB24E-2F81-473F-B33A-8DAB20848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0"/>
          <a:ext cx="1981200" cy="5087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3076575</xdr:colOff>
      <xdr:row>33</xdr:row>
      <xdr:rowOff>304800</xdr:rowOff>
    </xdr:to>
    <xdr:pic>
      <xdr:nvPicPr>
        <xdr:cNvPr id="9" name="Imagem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98B9B74-5E09-4194-BAAE-FCFAEB1F7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0"/>
          <a:ext cx="3686175" cy="544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9</xdr:row>
      <xdr:rowOff>9525</xdr:rowOff>
    </xdr:from>
    <xdr:to>
      <xdr:col>1</xdr:col>
      <xdr:colOff>514293</xdr:colOff>
      <xdr:row>9</xdr:row>
      <xdr:rowOff>190477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EADF37-57D6-4A09-8642-6F961FA13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5925" y="2019300"/>
          <a:ext cx="457143" cy="18095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3000375</xdr:colOff>
      <xdr:row>1</xdr:row>
      <xdr:rowOff>85725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21C35E52-E13B-43FC-9FFC-135BD0183A6B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11" name="Retângulo 10">
            <a:extLst>
              <a:ext uri="{FF2B5EF4-FFF2-40B4-BE49-F238E27FC236}">
                <a16:creationId xmlns:a16="http://schemas.microsoft.com/office/drawing/2014/main" id="{823D7769-BA68-4FF3-B673-905E75978B7B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12" name="Retângulo 11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A7DBD0CF-06F6-4A72-8B10-71C3FA54122D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13" name="Retângulo 12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F587C186-22E5-4521-8FDE-C8AADA8A101B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14" name="Retângulo 13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F54EFD34-8B11-4AF5-94B0-07CEEB358325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 editAs="oneCell">
    <xdr:from>
      <xdr:col>1</xdr:col>
      <xdr:colOff>57150</xdr:colOff>
      <xdr:row>9</xdr:row>
      <xdr:rowOff>9525</xdr:rowOff>
    </xdr:from>
    <xdr:to>
      <xdr:col>1</xdr:col>
      <xdr:colOff>514293</xdr:colOff>
      <xdr:row>9</xdr:row>
      <xdr:rowOff>190477</xdr:rowOff>
    </xdr:to>
    <xdr:pic>
      <xdr:nvPicPr>
        <xdr:cNvPr id="10" name="Imagem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2B5D98E-93C9-4F35-9EFA-47E70F814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5925" y="1828800"/>
          <a:ext cx="457143" cy="180952"/>
        </a:xfrm>
        <a:prstGeom prst="rect">
          <a:avLst/>
        </a:prstGeom>
      </xdr:spPr>
    </xdr:pic>
    <xdr:clientData/>
  </xdr:twoCellAnchor>
  <xdr:twoCellAnchor editAs="oneCell">
    <xdr:from>
      <xdr:col>3</xdr:col>
      <xdr:colOff>333375</xdr:colOff>
      <xdr:row>0</xdr:row>
      <xdr:rowOff>38100</xdr:rowOff>
    </xdr:from>
    <xdr:to>
      <xdr:col>7</xdr:col>
      <xdr:colOff>323850</xdr:colOff>
      <xdr:row>2</xdr:row>
      <xdr:rowOff>165842</xdr:rowOff>
    </xdr:to>
    <xdr:pic>
      <xdr:nvPicPr>
        <xdr:cNvPr id="15" name="Imagem 1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90806BE-674B-427B-9F7E-E68E7DA7A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38100"/>
          <a:ext cx="1981200" cy="50874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180976</xdr:rowOff>
    </xdr:from>
    <xdr:to>
      <xdr:col>8</xdr:col>
      <xdr:colOff>0</xdr:colOff>
      <xdr:row>28</xdr:row>
      <xdr:rowOff>1</xdr:rowOff>
    </xdr:to>
    <xdr:pic>
      <xdr:nvPicPr>
        <xdr:cNvPr id="3" name="Imagem 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92F9FAB-7E2A-4D45-D62C-34CBC84E4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561976"/>
          <a:ext cx="3048000" cy="487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C392899B-11E2-4B60-86BC-E5C5736A0DCC}"/>
            </a:ext>
          </a:extLst>
        </xdr:cNvPr>
        <xdr:cNvGrpSpPr/>
      </xdr:nvGrpSpPr>
      <xdr:grpSpPr>
        <a:xfrm>
          <a:off x="0" y="0"/>
          <a:ext cx="438150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C923DF8-E117-420F-9BC7-6E07F0A898BE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3293D29-75BB-4FC0-A5A6-110ABD8F41FA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74CF34C1-FBA6-4DD4-94D4-AC62A5385106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9DB042C4-CCEC-45A5-99F1-F80418990AEC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 editAs="oneCell">
    <xdr:from>
      <xdr:col>3</xdr:col>
      <xdr:colOff>180975</xdr:colOff>
      <xdr:row>0</xdr:row>
      <xdr:rowOff>0</xdr:rowOff>
    </xdr:from>
    <xdr:to>
      <xdr:col>5</xdr:col>
      <xdr:colOff>257175</xdr:colOff>
      <xdr:row>2</xdr:row>
      <xdr:rowOff>127742</xdr:rowOff>
    </xdr:to>
    <xdr:pic>
      <xdr:nvPicPr>
        <xdr:cNvPr id="8" name="Imagem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B11A02-86CD-479F-892D-B93324FF8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475" y="0"/>
          <a:ext cx="1981200" cy="508742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3</xdr:row>
      <xdr:rowOff>9525</xdr:rowOff>
    </xdr:from>
    <xdr:to>
      <xdr:col>9</xdr:col>
      <xdr:colOff>0</xdr:colOff>
      <xdr:row>29</xdr:row>
      <xdr:rowOff>0</xdr:rowOff>
    </xdr:to>
    <xdr:pic>
      <xdr:nvPicPr>
        <xdr:cNvPr id="7" name="Imagem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DCF13A-23DD-E028-5C3F-A6639FBF1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581025"/>
          <a:ext cx="3076575" cy="518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238125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E19ADF77-AED1-4905-96D0-037809B70077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2567970-B3C5-43C1-A35D-9AF3BB1A8C28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BA5A8C5-B6B7-4164-9AD7-60640E84F84C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6C42BA42-4698-4BD2-9202-E40CA5E4FE0A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DC23D58D-81B5-407E-A7D1-9CC93BBA65F7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 editAs="oneCell">
    <xdr:from>
      <xdr:col>5</xdr:col>
      <xdr:colOff>295275</xdr:colOff>
      <xdr:row>0</xdr:row>
      <xdr:rowOff>0</xdr:rowOff>
    </xdr:from>
    <xdr:to>
      <xdr:col>7</xdr:col>
      <xdr:colOff>161925</xdr:colOff>
      <xdr:row>2</xdr:row>
      <xdr:rowOff>127742</xdr:rowOff>
    </xdr:to>
    <xdr:pic>
      <xdr:nvPicPr>
        <xdr:cNvPr id="8" name="Imagem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D72A50-29CF-432E-B76D-2504A245C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0"/>
          <a:ext cx="1981200" cy="508742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16383</xdr:col>
      <xdr:colOff>0</xdr:colOff>
      <xdr:row>34</xdr:row>
      <xdr:rowOff>171450</xdr:rowOff>
    </xdr:to>
    <xdr:pic>
      <xdr:nvPicPr>
        <xdr:cNvPr id="7" name="Imagem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D322880-FF8F-D677-9807-8CC561AC4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0125" y="1333500"/>
          <a:ext cx="1438275" cy="531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DBAA0583-C6F8-47F5-9BEC-DF3911E5B594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222EC4A1-E4F2-4836-8752-CBB8BC489C93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B022DCC4-845D-4B96-BBBC-FC39F375CF47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3C30B4A-D9D4-44DB-8557-70D2C32F9AD7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12BE170C-F1CB-46F4-85DD-C84F67C0750F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>
    <xdr:from>
      <xdr:col>20</xdr:col>
      <xdr:colOff>323850</xdr:colOff>
      <xdr:row>0</xdr:row>
      <xdr:rowOff>0</xdr:rowOff>
    </xdr:from>
    <xdr:to>
      <xdr:col>23</xdr:col>
      <xdr:colOff>9524</xdr:colOff>
      <xdr:row>3</xdr:row>
      <xdr:rowOff>28575</xdr:rowOff>
    </xdr:to>
    <xdr:pic>
      <xdr:nvPicPr>
        <xdr:cNvPr id="7" name="Imagem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285F159-6A2C-4785-A771-F54C8B2FC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611725" y="0"/>
          <a:ext cx="1790699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1162050</xdr:colOff>
      <xdr:row>0</xdr:row>
      <xdr:rowOff>0</xdr:rowOff>
    </xdr:from>
    <xdr:to>
      <xdr:col>2</xdr:col>
      <xdr:colOff>3143250</xdr:colOff>
      <xdr:row>2</xdr:row>
      <xdr:rowOff>127742</xdr:rowOff>
    </xdr:to>
    <xdr:pic>
      <xdr:nvPicPr>
        <xdr:cNvPr id="8" name="Imagem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1DC9884-E596-4E7A-9008-F0C0F4754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0"/>
          <a:ext cx="1981200" cy="5087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3076575</xdr:colOff>
      <xdr:row>43</xdr:row>
      <xdr:rowOff>95250</xdr:rowOff>
    </xdr:to>
    <xdr:pic>
      <xdr:nvPicPr>
        <xdr:cNvPr id="11" name="Imagem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085263B-1F11-4252-A95B-A281049C4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3686175" cy="544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B2B4DF8-ED2E-4B27-A2F0-F118B93556FE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82AFE6F7-E310-4E05-8284-4A32418393B3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782D1C5-DBFC-40C2-814A-9BFC5EFBD816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79C726B3-B18B-45C2-BA0F-EEC6F1D27730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F0884271-95D9-44F7-A7DF-25A6CEB47272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>
    <xdr:from>
      <xdr:col>20</xdr:col>
      <xdr:colOff>533400</xdr:colOff>
      <xdr:row>0</xdr:row>
      <xdr:rowOff>0</xdr:rowOff>
    </xdr:from>
    <xdr:to>
      <xdr:col>23</xdr:col>
      <xdr:colOff>47624</xdr:colOff>
      <xdr:row>3</xdr:row>
      <xdr:rowOff>28575</xdr:rowOff>
    </xdr:to>
    <xdr:pic>
      <xdr:nvPicPr>
        <xdr:cNvPr id="7" name="Imagem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135148D-76D3-430E-A3F9-B9A9E79E1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821275" y="0"/>
          <a:ext cx="1619249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1304925</xdr:colOff>
      <xdr:row>0</xdr:row>
      <xdr:rowOff>0</xdr:rowOff>
    </xdr:from>
    <xdr:to>
      <xdr:col>2</xdr:col>
      <xdr:colOff>3286125</xdr:colOff>
      <xdr:row>2</xdr:row>
      <xdr:rowOff>127742</xdr:rowOff>
    </xdr:to>
    <xdr:pic>
      <xdr:nvPicPr>
        <xdr:cNvPr id="8" name="Imagem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45252FF-60AD-4442-9868-792D20E16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5" y="0"/>
          <a:ext cx="1981200" cy="5087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3076575</xdr:colOff>
      <xdr:row>43</xdr:row>
      <xdr:rowOff>95250</xdr:rowOff>
    </xdr:to>
    <xdr:pic>
      <xdr:nvPicPr>
        <xdr:cNvPr id="9" name="Imagem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D8F4BF1-50CA-45EF-B294-4FC1BC1A3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53025"/>
          <a:ext cx="3686175" cy="544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788771DD-AC20-4C16-81B2-19C7E09EB8DB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619C5A3D-928D-484E-80FA-3E952523327F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98F7FAE-9A70-49C7-AB2F-DAF8183C3622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77B6732-2BF5-4B89-B121-3D669E8FE8CC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F5395D4F-0941-4095-9A4B-425234118701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>
    <xdr:from>
      <xdr:col>20</xdr:col>
      <xdr:colOff>561975</xdr:colOff>
      <xdr:row>0</xdr:row>
      <xdr:rowOff>0</xdr:rowOff>
    </xdr:from>
    <xdr:to>
      <xdr:col>23</xdr:col>
      <xdr:colOff>38099</xdr:colOff>
      <xdr:row>3</xdr:row>
      <xdr:rowOff>28575</xdr:rowOff>
    </xdr:to>
    <xdr:pic>
      <xdr:nvPicPr>
        <xdr:cNvPr id="7" name="Imagem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C4DD613-501A-482F-A0E1-170B50C8B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849850" y="0"/>
          <a:ext cx="1581149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1123950</xdr:colOff>
      <xdr:row>0</xdr:row>
      <xdr:rowOff>19050</xdr:rowOff>
    </xdr:from>
    <xdr:to>
      <xdr:col>2</xdr:col>
      <xdr:colOff>3105150</xdr:colOff>
      <xdr:row>2</xdr:row>
      <xdr:rowOff>146792</xdr:rowOff>
    </xdr:to>
    <xdr:pic>
      <xdr:nvPicPr>
        <xdr:cNvPr id="8" name="Imagem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45B3F9C-9EE4-4EED-99B9-CEC02221B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9050"/>
          <a:ext cx="1981200" cy="5087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3076575</xdr:colOff>
      <xdr:row>43</xdr:row>
      <xdr:rowOff>95250</xdr:rowOff>
    </xdr:to>
    <xdr:pic>
      <xdr:nvPicPr>
        <xdr:cNvPr id="10" name="Imagem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991ECEF-A81E-4A5B-B5EB-2F5BEAC74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00525"/>
          <a:ext cx="3686175" cy="544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C680816D-C79B-48FF-A702-5ED7132C344E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B3EB8BFF-6113-4D7B-85A3-2F75CB01C935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51125F59-099F-4D22-8122-0124A32656A9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11E33307-5118-4969-AF85-B8C02DB022BC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2D25E8D9-6C8A-4D73-B6E8-59DA8E14B650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>
    <xdr:from>
      <xdr:col>20</xdr:col>
      <xdr:colOff>542925</xdr:colOff>
      <xdr:row>0</xdr:row>
      <xdr:rowOff>0</xdr:rowOff>
    </xdr:from>
    <xdr:to>
      <xdr:col>23</xdr:col>
      <xdr:colOff>28574</xdr:colOff>
      <xdr:row>3</xdr:row>
      <xdr:rowOff>28575</xdr:rowOff>
    </xdr:to>
    <xdr:pic>
      <xdr:nvPicPr>
        <xdr:cNvPr id="8" name="Imagem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5B6CEAB-EB3C-4C4D-B185-9EDDB98F9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830800" y="0"/>
          <a:ext cx="1590674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1143000</xdr:colOff>
      <xdr:row>0</xdr:row>
      <xdr:rowOff>0</xdr:rowOff>
    </xdr:from>
    <xdr:to>
      <xdr:col>2</xdr:col>
      <xdr:colOff>3124200</xdr:colOff>
      <xdr:row>2</xdr:row>
      <xdr:rowOff>127742</xdr:rowOff>
    </xdr:to>
    <xdr:pic>
      <xdr:nvPicPr>
        <xdr:cNvPr id="9" name="Imagem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F616647-E950-4B33-990B-D19D18DDB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1981200" cy="5087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3076575</xdr:colOff>
      <xdr:row>43</xdr:row>
      <xdr:rowOff>95250</xdr:rowOff>
    </xdr:to>
    <xdr:pic>
      <xdr:nvPicPr>
        <xdr:cNvPr id="11" name="Imagem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480EE6F-842B-4507-A14F-2894DFA86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91025"/>
          <a:ext cx="3686175" cy="544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1</xdr:row>
      <xdr:rowOff>85725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E5AD5BCF-0605-4977-897F-5D446C620576}"/>
            </a:ext>
          </a:extLst>
        </xdr:cNvPr>
        <xdr:cNvGrpSpPr/>
      </xdr:nvGrpSpPr>
      <xdr:grpSpPr>
        <a:xfrm>
          <a:off x="0" y="0"/>
          <a:ext cx="4629150" cy="276225"/>
          <a:chOff x="323850" y="561975"/>
          <a:chExt cx="4629150" cy="276225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8C4B6498-33EA-4E55-AD3A-967CE0CDDF90}"/>
              </a:ext>
            </a:extLst>
          </xdr:cNvPr>
          <xdr:cNvSpPr/>
        </xdr:nvSpPr>
        <xdr:spPr>
          <a:xfrm>
            <a:off x="323850" y="561975"/>
            <a:ext cx="96202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/>
              <a:t>Informações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2BC6660-584B-408B-80EF-AAAB4FB14E48}"/>
              </a:ext>
            </a:extLst>
          </xdr:cNvPr>
          <xdr:cNvSpPr/>
        </xdr:nvSpPr>
        <xdr:spPr>
          <a:xfrm>
            <a:off x="1304925" y="561975"/>
            <a:ext cx="1209675" cy="276225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Cronograma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91A37D95-A2F0-4906-88B6-5830BA7E671B}"/>
              </a:ext>
            </a:extLst>
          </xdr:cNvPr>
          <xdr:cNvSpPr/>
        </xdr:nvSpPr>
        <xdr:spPr>
          <a:xfrm>
            <a:off x="2524125" y="561975"/>
            <a:ext cx="1209675" cy="276225"/>
          </a:xfrm>
          <a:prstGeom prst="rect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Quadro de horários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18A5B7CF-5255-4A30-BF51-3415DE2FBE7B}"/>
              </a:ext>
            </a:extLst>
          </xdr:cNvPr>
          <xdr:cNvSpPr/>
        </xdr:nvSpPr>
        <xdr:spPr>
          <a:xfrm>
            <a:off x="3743325" y="561975"/>
            <a:ext cx="1209675" cy="276225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/>
              <a:t>Disciplinas</a:t>
            </a:r>
          </a:p>
        </xdr:txBody>
      </xdr:sp>
    </xdr:grpSp>
    <xdr:clientData/>
  </xdr:twoCellAnchor>
  <xdr:twoCellAnchor>
    <xdr:from>
      <xdr:col>20</xdr:col>
      <xdr:colOff>333375</xdr:colOff>
      <xdr:row>0</xdr:row>
      <xdr:rowOff>0</xdr:rowOff>
    </xdr:from>
    <xdr:to>
      <xdr:col>23</xdr:col>
      <xdr:colOff>19049</xdr:colOff>
      <xdr:row>3</xdr:row>
      <xdr:rowOff>28575</xdr:rowOff>
    </xdr:to>
    <xdr:pic>
      <xdr:nvPicPr>
        <xdr:cNvPr id="7" name="Imagem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6C54CD5-8F69-4E26-9F80-833D8E924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621250" y="0"/>
          <a:ext cx="1790699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990600</xdr:colOff>
      <xdr:row>0</xdr:row>
      <xdr:rowOff>0</xdr:rowOff>
    </xdr:from>
    <xdr:to>
      <xdr:col>2</xdr:col>
      <xdr:colOff>2971800</xdr:colOff>
      <xdr:row>2</xdr:row>
      <xdr:rowOff>127742</xdr:rowOff>
    </xdr:to>
    <xdr:pic>
      <xdr:nvPicPr>
        <xdr:cNvPr id="8" name="Imagem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96E684E-8E28-4006-BADB-2F5027D4A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0"/>
          <a:ext cx="1981200" cy="5087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3076575</xdr:colOff>
      <xdr:row>43</xdr:row>
      <xdr:rowOff>85725</xdr:rowOff>
    </xdr:to>
    <xdr:pic>
      <xdr:nvPicPr>
        <xdr:cNvPr id="9" name="Imagem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BCCBBF5-06EC-4013-A64A-7C0BC372C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0"/>
          <a:ext cx="3686175" cy="544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showGridLines="0" workbookViewId="0">
      <selection activeCell="N10" sqref="N10"/>
    </sheetView>
  </sheetViews>
  <sheetFormatPr defaultColWidth="0" defaultRowHeight="15" zeroHeight="1" x14ac:dyDescent="0.25"/>
  <cols>
    <col min="1" max="14" width="9.140625" customWidth="1"/>
    <col min="15" max="15" width="2.7109375" customWidth="1"/>
    <col min="16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2"/>
  <sheetViews>
    <sheetView showGridLines="0" topLeftCell="A9" workbookViewId="0">
      <selection activeCell="E23" sqref="A18:Q23"/>
    </sheetView>
  </sheetViews>
  <sheetFormatPr defaultColWidth="0" defaultRowHeight="15" x14ac:dyDescent="0.25"/>
  <cols>
    <col min="1" max="1" width="9.140625" customWidth="1"/>
    <col min="2" max="2" width="46.28515625" bestFit="1" customWidth="1"/>
    <col min="3" max="3" width="64.140625" customWidth="1"/>
    <col min="4" max="4" width="11.5703125" bestFit="1" customWidth="1"/>
    <col min="5" max="7" width="9.140625" customWidth="1"/>
    <col min="8" max="8" width="11.5703125" bestFit="1" customWidth="1"/>
    <col min="9" max="10" width="9.140625" customWidth="1"/>
    <col min="11" max="11" width="9" bestFit="1" customWidth="1"/>
    <col min="12" max="12" width="9.140625" customWidth="1"/>
    <col min="13" max="13" width="11.5703125" bestFit="1" customWidth="1"/>
    <col min="14" max="17" width="9.140625" customWidth="1"/>
    <col min="18" max="18" width="11.5703125" bestFit="1" customWidth="1"/>
    <col min="19" max="22" width="9.140625" customWidth="1"/>
    <col min="23" max="23" width="13.28515625" bestFit="1" customWidth="1"/>
    <col min="24" max="24" width="1.85546875" customWidth="1"/>
    <col min="25" max="16384" width="9.140625" hidden="1"/>
  </cols>
  <sheetData>
    <row r="1" spans="1:23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5" spans="1:23" x14ac:dyDescent="0.25">
      <c r="A5" s="2"/>
      <c r="B5" s="2"/>
      <c r="C5" s="36"/>
      <c r="D5" s="37"/>
      <c r="E5" s="38" t="s">
        <v>69</v>
      </c>
      <c r="F5" s="38"/>
      <c r="G5" s="39" t="s">
        <v>70</v>
      </c>
      <c r="H5" s="38"/>
      <c r="I5" s="38"/>
      <c r="J5" s="38" t="s">
        <v>71</v>
      </c>
      <c r="K5" s="38"/>
      <c r="L5" s="39" t="s">
        <v>72</v>
      </c>
      <c r="M5" s="37"/>
      <c r="N5" s="38"/>
      <c r="O5" s="38" t="s">
        <v>73</v>
      </c>
      <c r="P5" s="38"/>
      <c r="Q5" s="39"/>
      <c r="R5" s="37"/>
      <c r="S5" s="38"/>
      <c r="T5" s="38" t="s">
        <v>74</v>
      </c>
      <c r="U5" s="38"/>
      <c r="V5" s="39"/>
      <c r="W5" s="40" t="s">
        <v>75</v>
      </c>
    </row>
    <row r="6" spans="1:23" ht="30" x14ac:dyDescent="0.25">
      <c r="A6" s="61" t="s">
        <v>0</v>
      </c>
      <c r="B6" s="62" t="s">
        <v>76</v>
      </c>
      <c r="C6" s="60" t="s">
        <v>77</v>
      </c>
      <c r="D6" s="42" t="s">
        <v>78</v>
      </c>
      <c r="E6" s="43" t="s">
        <v>79</v>
      </c>
      <c r="F6" s="43" t="s">
        <v>80</v>
      </c>
      <c r="G6" s="44">
        <f>SUM(G7:G16)</f>
        <v>0.4166666666666663</v>
      </c>
      <c r="H6" s="45" t="s">
        <v>81</v>
      </c>
      <c r="I6" s="46" t="s">
        <v>82</v>
      </c>
      <c r="J6" s="43" t="s">
        <v>79</v>
      </c>
      <c r="K6" s="43" t="s">
        <v>80</v>
      </c>
      <c r="L6" s="44">
        <f>SUM(L7:L16)</f>
        <v>0</v>
      </c>
      <c r="M6" s="47" t="s">
        <v>81</v>
      </c>
      <c r="N6" s="45" t="s">
        <v>82</v>
      </c>
      <c r="O6" s="43" t="s">
        <v>79</v>
      </c>
      <c r="P6" s="43" t="s">
        <v>80</v>
      </c>
      <c r="Q6" s="44">
        <f>SUM(Q7:Q16)</f>
        <v>0.4166666666666663</v>
      </c>
      <c r="R6" s="45" t="s">
        <v>81</v>
      </c>
      <c r="S6" s="45" t="s">
        <v>82</v>
      </c>
      <c r="T6" s="43" t="s">
        <v>79</v>
      </c>
      <c r="U6" s="43" t="s">
        <v>80</v>
      </c>
      <c r="V6" s="44">
        <f>SUM(V7:V16)</f>
        <v>0.4166666666666663</v>
      </c>
      <c r="W6" s="48">
        <f>SUM(W7:W16)</f>
        <v>1.2499999999999991</v>
      </c>
    </row>
    <row r="7" spans="1:23" ht="30" x14ac:dyDescent="0.25">
      <c r="A7" s="69">
        <v>1</v>
      </c>
      <c r="B7" s="69" t="str">
        <f>Cronograma!B10</f>
        <v>Língua Portuguesa</v>
      </c>
      <c r="C7" s="67" t="s">
        <v>140</v>
      </c>
      <c r="D7" s="70">
        <v>44782</v>
      </c>
      <c r="E7" s="71">
        <v>0.29166666666666669</v>
      </c>
      <c r="F7" s="71">
        <v>0.33333333333333331</v>
      </c>
      <c r="G7" s="72">
        <f>F7-E7</f>
        <v>4.166666666666663E-2</v>
      </c>
      <c r="H7" s="73">
        <f t="shared" ref="H7" si="0">IF(D7="","",D7+DAY(1))</f>
        <v>44783</v>
      </c>
      <c r="I7" s="73" t="s">
        <v>83</v>
      </c>
      <c r="J7" s="74">
        <v>0.29166666666666669</v>
      </c>
      <c r="K7" s="74">
        <v>0.33333333333333331</v>
      </c>
      <c r="L7" s="72">
        <f>IF(I7="sim",K7-J7,0)</f>
        <v>0</v>
      </c>
      <c r="M7" s="75">
        <f>IF(D7="","",D7+DAY(7))</f>
        <v>44789</v>
      </c>
      <c r="N7" s="76" t="s">
        <v>84</v>
      </c>
      <c r="O7" s="77">
        <v>0.29166666666666669</v>
      </c>
      <c r="P7" s="77">
        <v>0.33333333333333331</v>
      </c>
      <c r="Q7" s="72">
        <f>IF(N7="sim",P7-O7,0)</f>
        <v>4.166666666666663E-2</v>
      </c>
      <c r="R7" s="78">
        <f>IF(D7="","",D7+DAY(15))</f>
        <v>44797</v>
      </c>
      <c r="S7" s="73" t="s">
        <v>84</v>
      </c>
      <c r="T7" s="71">
        <v>0.29166666666666669</v>
      </c>
      <c r="U7" s="71">
        <v>0.33333333333333331</v>
      </c>
      <c r="V7" s="72">
        <f>IF(S7="sim",U7-T7,0)</f>
        <v>4.166666666666663E-2</v>
      </c>
      <c r="W7" s="79">
        <f>G7+L7+Q7+V7</f>
        <v>0.12499999999999989</v>
      </c>
    </row>
    <row r="8" spans="1:23" x14ac:dyDescent="0.25">
      <c r="A8" s="69">
        <v>2</v>
      </c>
      <c r="B8" s="69" t="str">
        <f>Cronograma!B11</f>
        <v>Raciocínio Lógico Matemático</v>
      </c>
      <c r="C8" s="67" t="s">
        <v>141</v>
      </c>
      <c r="D8" s="70">
        <v>44783</v>
      </c>
      <c r="E8" s="71">
        <v>0.29166666666666669</v>
      </c>
      <c r="F8" s="71">
        <v>0.33333333333333331</v>
      </c>
      <c r="G8" s="72">
        <f t="shared" ref="G8:G16" si="1">F8-E8</f>
        <v>4.166666666666663E-2</v>
      </c>
      <c r="H8" s="73">
        <f t="shared" ref="H8:H16" si="2">IF(D8="","",D8+DAY(1))</f>
        <v>44784</v>
      </c>
      <c r="I8" s="73" t="s">
        <v>83</v>
      </c>
      <c r="J8" s="74">
        <v>0.29166666666666669</v>
      </c>
      <c r="K8" s="74">
        <v>0.33333333333333331</v>
      </c>
      <c r="L8" s="72">
        <f t="shared" ref="L8:L16" si="3">IF(I8="sim",K8-J8,0)</f>
        <v>0</v>
      </c>
      <c r="M8" s="75">
        <f t="shared" ref="M8:M16" si="4">IF(D8="","",D8+DAY(7))</f>
        <v>44790</v>
      </c>
      <c r="N8" s="76" t="s">
        <v>84</v>
      </c>
      <c r="O8" s="77">
        <v>0.29166666666666669</v>
      </c>
      <c r="P8" s="77">
        <v>0.33333333333333331</v>
      </c>
      <c r="Q8" s="72">
        <f t="shared" ref="Q8:Q16" si="5">IF(N8="sim",P8-O8,0)</f>
        <v>4.166666666666663E-2</v>
      </c>
      <c r="R8" s="78">
        <f t="shared" ref="R8:R16" si="6">IF(D8="","",D8+DAY(15))</f>
        <v>44798</v>
      </c>
      <c r="S8" s="73" t="s">
        <v>84</v>
      </c>
      <c r="T8" s="71">
        <v>0.29166666666666669</v>
      </c>
      <c r="U8" s="71">
        <v>0.33333333333333331</v>
      </c>
      <c r="V8" s="72">
        <f t="shared" ref="V8:V16" si="7">IF(S8="sim",U8-T8,0)</f>
        <v>4.166666666666663E-2</v>
      </c>
      <c r="W8" s="79">
        <f t="shared" ref="W8:W16" si="8">G8+L8+Q8+V8</f>
        <v>0.12499999999999989</v>
      </c>
    </row>
    <row r="9" spans="1:23" x14ac:dyDescent="0.25">
      <c r="A9" s="69">
        <v>3</v>
      </c>
      <c r="B9" s="69" t="str">
        <f>Cronograma!B12</f>
        <v xml:space="preserve">Atualidades	</v>
      </c>
      <c r="C9" s="67" t="s">
        <v>142</v>
      </c>
      <c r="D9" s="70">
        <v>44784</v>
      </c>
      <c r="E9" s="71">
        <v>0.29166666666666669</v>
      </c>
      <c r="F9" s="71">
        <v>0.33333333333333331</v>
      </c>
      <c r="G9" s="72">
        <f t="shared" si="1"/>
        <v>4.166666666666663E-2</v>
      </c>
      <c r="H9" s="73">
        <f t="shared" si="2"/>
        <v>44785</v>
      </c>
      <c r="I9" s="73" t="s">
        <v>83</v>
      </c>
      <c r="J9" s="74">
        <v>0.29166666666666669</v>
      </c>
      <c r="K9" s="74">
        <v>0.33333333333333331</v>
      </c>
      <c r="L9" s="72">
        <f t="shared" si="3"/>
        <v>0</v>
      </c>
      <c r="M9" s="75">
        <f t="shared" si="4"/>
        <v>44791</v>
      </c>
      <c r="N9" s="76" t="s">
        <v>84</v>
      </c>
      <c r="O9" s="77">
        <v>0.29166666666666669</v>
      </c>
      <c r="P9" s="77">
        <v>0.33333333333333331</v>
      </c>
      <c r="Q9" s="72">
        <f t="shared" si="5"/>
        <v>4.166666666666663E-2</v>
      </c>
      <c r="R9" s="78">
        <f t="shared" si="6"/>
        <v>44799</v>
      </c>
      <c r="S9" s="73" t="s">
        <v>84</v>
      </c>
      <c r="T9" s="71">
        <v>0.29166666666666669</v>
      </c>
      <c r="U9" s="71">
        <v>0.33333333333333331</v>
      </c>
      <c r="V9" s="72">
        <f t="shared" si="7"/>
        <v>4.166666666666663E-2</v>
      </c>
      <c r="W9" s="79">
        <f t="shared" si="8"/>
        <v>0.12499999999999989</v>
      </c>
    </row>
    <row r="10" spans="1:23" x14ac:dyDescent="0.25">
      <c r="A10" s="69">
        <v>4</v>
      </c>
      <c r="B10" s="69" t="str">
        <f>Cronograma!B13</f>
        <v>Legislação</v>
      </c>
      <c r="C10" s="67" t="s">
        <v>143</v>
      </c>
      <c r="D10" s="70">
        <v>44785</v>
      </c>
      <c r="E10" s="71">
        <v>0.29166666666666669</v>
      </c>
      <c r="F10" s="71">
        <v>0.33333333333333331</v>
      </c>
      <c r="G10" s="72">
        <f t="shared" si="1"/>
        <v>4.166666666666663E-2</v>
      </c>
      <c r="H10" s="73">
        <f t="shared" si="2"/>
        <v>44786</v>
      </c>
      <c r="I10" s="73" t="s">
        <v>83</v>
      </c>
      <c r="J10" s="74">
        <v>0.29166666666666669</v>
      </c>
      <c r="K10" s="74">
        <v>0.33333333333333331</v>
      </c>
      <c r="L10" s="72">
        <f t="shared" si="3"/>
        <v>0</v>
      </c>
      <c r="M10" s="75">
        <f t="shared" si="4"/>
        <v>44792</v>
      </c>
      <c r="N10" s="76" t="s">
        <v>84</v>
      </c>
      <c r="O10" s="77">
        <v>0.29166666666666669</v>
      </c>
      <c r="P10" s="77">
        <v>0.33333333333333331</v>
      </c>
      <c r="Q10" s="72">
        <f t="shared" si="5"/>
        <v>4.166666666666663E-2</v>
      </c>
      <c r="R10" s="78">
        <f t="shared" si="6"/>
        <v>44800</v>
      </c>
      <c r="S10" s="73" t="s">
        <v>84</v>
      </c>
      <c r="T10" s="71">
        <v>0.29166666666666669</v>
      </c>
      <c r="U10" s="71">
        <v>0.33333333333333331</v>
      </c>
      <c r="V10" s="72">
        <f t="shared" si="7"/>
        <v>4.166666666666663E-2</v>
      </c>
      <c r="W10" s="79">
        <f t="shared" si="8"/>
        <v>0.12499999999999989</v>
      </c>
    </row>
    <row r="11" spans="1:23" x14ac:dyDescent="0.25">
      <c r="A11" s="69">
        <v>5</v>
      </c>
      <c r="B11" s="69" t="str">
        <f>Cronograma!B14</f>
        <v>Noções de Administração Pública</v>
      </c>
      <c r="C11" s="67" t="s">
        <v>144</v>
      </c>
      <c r="D11" s="70">
        <v>44786</v>
      </c>
      <c r="E11" s="71">
        <v>0.29166666666666669</v>
      </c>
      <c r="F11" s="71">
        <v>0.33333333333333331</v>
      </c>
      <c r="G11" s="72">
        <f t="shared" si="1"/>
        <v>4.166666666666663E-2</v>
      </c>
      <c r="H11" s="73">
        <f t="shared" si="2"/>
        <v>44787</v>
      </c>
      <c r="I11" s="73" t="s">
        <v>83</v>
      </c>
      <c r="J11" s="74">
        <v>0.29166666666666669</v>
      </c>
      <c r="K11" s="74">
        <v>0.33333333333333331</v>
      </c>
      <c r="L11" s="72">
        <f t="shared" si="3"/>
        <v>0</v>
      </c>
      <c r="M11" s="75">
        <f t="shared" si="4"/>
        <v>44793</v>
      </c>
      <c r="N11" s="76" t="s">
        <v>84</v>
      </c>
      <c r="O11" s="77">
        <v>0.29166666666666669</v>
      </c>
      <c r="P11" s="77">
        <v>0.33333333333333331</v>
      </c>
      <c r="Q11" s="72">
        <f t="shared" si="5"/>
        <v>4.166666666666663E-2</v>
      </c>
      <c r="R11" s="78">
        <f t="shared" si="6"/>
        <v>44801</v>
      </c>
      <c r="S11" s="73" t="s">
        <v>84</v>
      </c>
      <c r="T11" s="71">
        <v>0.29166666666666669</v>
      </c>
      <c r="U11" s="71">
        <v>0.33333333333333331</v>
      </c>
      <c r="V11" s="72">
        <f t="shared" si="7"/>
        <v>4.166666666666663E-2</v>
      </c>
      <c r="W11" s="79">
        <f t="shared" si="8"/>
        <v>0.12499999999999989</v>
      </c>
    </row>
    <row r="12" spans="1:23" x14ac:dyDescent="0.25">
      <c r="A12" s="68">
        <v>6</v>
      </c>
      <c r="B12" s="68" t="str">
        <f>Cronograma!B15</f>
        <v>Noções de Gestão Pública</v>
      </c>
      <c r="C12" s="67" t="s">
        <v>145</v>
      </c>
      <c r="D12" s="70">
        <v>44787</v>
      </c>
      <c r="E12" s="71">
        <v>0.29166666666666669</v>
      </c>
      <c r="F12" s="71">
        <v>0.33333333333333331</v>
      </c>
      <c r="G12" s="72">
        <f t="shared" si="1"/>
        <v>4.166666666666663E-2</v>
      </c>
      <c r="H12" s="73">
        <f t="shared" si="2"/>
        <v>44788</v>
      </c>
      <c r="I12" s="73" t="s">
        <v>83</v>
      </c>
      <c r="J12" s="74">
        <v>0.29166666666666669</v>
      </c>
      <c r="K12" s="74">
        <v>0.33333333333333331</v>
      </c>
      <c r="L12" s="72">
        <f t="shared" si="3"/>
        <v>0</v>
      </c>
      <c r="M12" s="75">
        <f t="shared" si="4"/>
        <v>44794</v>
      </c>
      <c r="N12" s="76" t="s">
        <v>84</v>
      </c>
      <c r="O12" s="77">
        <v>0.29166666666666669</v>
      </c>
      <c r="P12" s="77">
        <v>0.33333333333333331</v>
      </c>
      <c r="Q12" s="72">
        <f t="shared" si="5"/>
        <v>4.166666666666663E-2</v>
      </c>
      <c r="R12" s="78">
        <f t="shared" si="6"/>
        <v>44802</v>
      </c>
      <c r="S12" s="73" t="s">
        <v>84</v>
      </c>
      <c r="T12" s="71">
        <v>0.29166666666666669</v>
      </c>
      <c r="U12" s="71">
        <v>0.33333333333333331</v>
      </c>
      <c r="V12" s="72">
        <f t="shared" si="7"/>
        <v>4.166666666666663E-2</v>
      </c>
      <c r="W12" s="79">
        <f t="shared" si="8"/>
        <v>0.12499999999999989</v>
      </c>
    </row>
    <row r="13" spans="1:23" x14ac:dyDescent="0.25">
      <c r="A13" s="69">
        <v>7</v>
      </c>
      <c r="B13" s="69" t="str">
        <f>Cronograma!B16</f>
        <v>Noções de Direito Constitucional</v>
      </c>
      <c r="C13" s="67" t="s">
        <v>146</v>
      </c>
      <c r="D13" s="70">
        <v>44788</v>
      </c>
      <c r="E13" s="71">
        <v>0.29166666666666669</v>
      </c>
      <c r="F13" s="71">
        <v>0.33333333333333331</v>
      </c>
      <c r="G13" s="72">
        <f t="shared" si="1"/>
        <v>4.166666666666663E-2</v>
      </c>
      <c r="H13" s="73">
        <f t="shared" si="2"/>
        <v>44789</v>
      </c>
      <c r="I13" s="73" t="s">
        <v>83</v>
      </c>
      <c r="J13" s="74">
        <v>0.29166666666666669</v>
      </c>
      <c r="K13" s="74">
        <v>0.33333333333333331</v>
      </c>
      <c r="L13" s="72">
        <f t="shared" si="3"/>
        <v>0</v>
      </c>
      <c r="M13" s="75">
        <f t="shared" si="4"/>
        <v>44795</v>
      </c>
      <c r="N13" s="76" t="s">
        <v>84</v>
      </c>
      <c r="O13" s="77">
        <v>0.29166666666666669</v>
      </c>
      <c r="P13" s="77">
        <v>0.33333333333333331</v>
      </c>
      <c r="Q13" s="72">
        <f t="shared" si="5"/>
        <v>4.166666666666663E-2</v>
      </c>
      <c r="R13" s="78">
        <f t="shared" si="6"/>
        <v>44803</v>
      </c>
      <c r="S13" s="73" t="s">
        <v>84</v>
      </c>
      <c r="T13" s="71">
        <v>0.29166666666666669</v>
      </c>
      <c r="U13" s="71">
        <v>0.33333333333333331</v>
      </c>
      <c r="V13" s="72">
        <f t="shared" si="7"/>
        <v>4.166666666666663E-2</v>
      </c>
      <c r="W13" s="79">
        <f t="shared" si="8"/>
        <v>0.12499999999999989</v>
      </c>
    </row>
    <row r="14" spans="1:23" x14ac:dyDescent="0.25">
      <c r="A14" s="69">
        <v>8</v>
      </c>
      <c r="B14" s="69" t="str">
        <f>Cronograma!B17</f>
        <v>Noções de Direito do Trabalho</v>
      </c>
      <c r="C14" s="67" t="s">
        <v>147</v>
      </c>
      <c r="D14" s="70">
        <v>44789</v>
      </c>
      <c r="E14" s="71">
        <v>0.29166666666666669</v>
      </c>
      <c r="F14" s="71">
        <v>0.33333333333333331</v>
      </c>
      <c r="G14" s="72">
        <f t="shared" si="1"/>
        <v>4.166666666666663E-2</v>
      </c>
      <c r="H14" s="73">
        <f t="shared" si="2"/>
        <v>44790</v>
      </c>
      <c r="I14" s="73" t="s">
        <v>83</v>
      </c>
      <c r="J14" s="74">
        <v>0.29166666666666669</v>
      </c>
      <c r="K14" s="74">
        <v>0.33333333333333331</v>
      </c>
      <c r="L14" s="72">
        <f t="shared" si="3"/>
        <v>0</v>
      </c>
      <c r="M14" s="75">
        <f t="shared" si="4"/>
        <v>44796</v>
      </c>
      <c r="N14" s="76" t="s">
        <v>84</v>
      </c>
      <c r="O14" s="77">
        <v>0.29166666666666669</v>
      </c>
      <c r="P14" s="77">
        <v>0.33333333333333331</v>
      </c>
      <c r="Q14" s="72">
        <f t="shared" si="5"/>
        <v>4.166666666666663E-2</v>
      </c>
      <c r="R14" s="78">
        <f t="shared" si="6"/>
        <v>44804</v>
      </c>
      <c r="S14" s="73" t="s">
        <v>84</v>
      </c>
      <c r="T14" s="71">
        <v>0.29166666666666669</v>
      </c>
      <c r="U14" s="71">
        <v>0.33333333333333331</v>
      </c>
      <c r="V14" s="72">
        <f t="shared" si="7"/>
        <v>4.166666666666663E-2</v>
      </c>
      <c r="W14" s="79">
        <f t="shared" si="8"/>
        <v>0.12499999999999989</v>
      </c>
    </row>
    <row r="15" spans="1:23" x14ac:dyDescent="0.25">
      <c r="A15" s="69">
        <v>9</v>
      </c>
      <c r="B15" s="69" t="str">
        <f>Cronograma!B18</f>
        <v>Noções de Direito Processual do Trabalho</v>
      </c>
      <c r="C15" s="67" t="s">
        <v>148</v>
      </c>
      <c r="D15" s="70">
        <v>44790</v>
      </c>
      <c r="E15" s="71">
        <v>0.29166666666666669</v>
      </c>
      <c r="F15" s="71">
        <v>0.33333333333333331</v>
      </c>
      <c r="G15" s="72">
        <f t="shared" si="1"/>
        <v>4.166666666666663E-2</v>
      </c>
      <c r="H15" s="73">
        <f t="shared" si="2"/>
        <v>44791</v>
      </c>
      <c r="I15" s="73" t="s">
        <v>83</v>
      </c>
      <c r="J15" s="74">
        <v>0.29166666666666669</v>
      </c>
      <c r="K15" s="74">
        <v>0.33333333333333331</v>
      </c>
      <c r="L15" s="72">
        <f t="shared" si="3"/>
        <v>0</v>
      </c>
      <c r="M15" s="75">
        <f t="shared" si="4"/>
        <v>44797</v>
      </c>
      <c r="N15" s="76" t="s">
        <v>84</v>
      </c>
      <c r="O15" s="77">
        <v>0.29166666666666669</v>
      </c>
      <c r="P15" s="77">
        <v>0.33333333333333331</v>
      </c>
      <c r="Q15" s="72">
        <f t="shared" si="5"/>
        <v>4.166666666666663E-2</v>
      </c>
      <c r="R15" s="78">
        <f t="shared" si="6"/>
        <v>44805</v>
      </c>
      <c r="S15" s="73" t="s">
        <v>84</v>
      </c>
      <c r="T15" s="71">
        <v>0.29166666666666669</v>
      </c>
      <c r="U15" s="71">
        <v>0.33333333333333331</v>
      </c>
      <c r="V15" s="72">
        <f t="shared" si="7"/>
        <v>4.166666666666663E-2</v>
      </c>
      <c r="W15" s="79">
        <f t="shared" si="8"/>
        <v>0.12499999999999989</v>
      </c>
    </row>
    <row r="16" spans="1:23" ht="30.75" thickBot="1" x14ac:dyDescent="0.3">
      <c r="A16" s="2"/>
      <c r="B16" s="2"/>
      <c r="C16" s="67" t="s">
        <v>149</v>
      </c>
      <c r="D16" s="70">
        <v>44791</v>
      </c>
      <c r="E16" s="71">
        <v>0.29166666666666669</v>
      </c>
      <c r="F16" s="71">
        <v>0.33333333333333331</v>
      </c>
      <c r="G16" s="72">
        <f t="shared" si="1"/>
        <v>4.166666666666663E-2</v>
      </c>
      <c r="H16" s="73">
        <f t="shared" si="2"/>
        <v>44792</v>
      </c>
      <c r="I16" s="73" t="s">
        <v>83</v>
      </c>
      <c r="J16" s="74">
        <v>0.29166666666666669</v>
      </c>
      <c r="K16" s="74">
        <v>0.33333333333333331</v>
      </c>
      <c r="L16" s="72">
        <f t="shared" si="3"/>
        <v>0</v>
      </c>
      <c r="M16" s="75">
        <f t="shared" si="4"/>
        <v>44798</v>
      </c>
      <c r="N16" s="76" t="s">
        <v>84</v>
      </c>
      <c r="O16" s="77">
        <v>0.29166666666666669</v>
      </c>
      <c r="P16" s="77">
        <v>0.33333333333333331</v>
      </c>
      <c r="Q16" s="72">
        <f t="shared" si="5"/>
        <v>4.166666666666663E-2</v>
      </c>
      <c r="R16" s="107">
        <f t="shared" si="6"/>
        <v>44806</v>
      </c>
      <c r="S16" s="108" t="s">
        <v>84</v>
      </c>
      <c r="T16" s="109">
        <v>0.29166666666666669</v>
      </c>
      <c r="U16" s="109">
        <v>0.33333333333333331</v>
      </c>
      <c r="V16" s="110">
        <f t="shared" si="7"/>
        <v>4.166666666666663E-2</v>
      </c>
      <c r="W16" s="111">
        <f t="shared" si="8"/>
        <v>0.12499999999999989</v>
      </c>
    </row>
    <row r="17" spans="3:17" ht="15.75" thickBot="1" x14ac:dyDescent="0.3">
      <c r="C17" s="103" t="s">
        <v>85</v>
      </c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5"/>
    </row>
    <row r="18" spans="3:17" x14ac:dyDescent="0.25">
      <c r="C18" s="94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6"/>
    </row>
    <row r="19" spans="3:17" x14ac:dyDescent="0.25">
      <c r="C19" s="97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9"/>
    </row>
    <row r="20" spans="3:17" x14ac:dyDescent="0.25">
      <c r="C20" s="97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9"/>
    </row>
    <row r="21" spans="3:17" x14ac:dyDescent="0.25">
      <c r="C21" s="97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9"/>
    </row>
    <row r="22" spans="3:17" ht="15.75" thickBot="1" x14ac:dyDescent="0.3">
      <c r="C22" s="100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2"/>
    </row>
  </sheetData>
  <mergeCells count="2">
    <mergeCell ref="C17:Q17"/>
    <mergeCell ref="C18:Q22"/>
  </mergeCells>
  <dataValidations disablePrompts="1" count="1">
    <dataValidation type="list" allowBlank="1" showInputMessage="1" showErrorMessage="1" sqref="N7:N16 I7:I16 S7:S16" xr:uid="{00000000-0002-0000-0900-000000000000}">
      <formula1>"Sim, Não"</formula1>
    </dataValidation>
  </dataValidations>
  <hyperlinks>
    <hyperlink ref="A10:B10" location="'D4'!B10" display="'D4'!B10" xr:uid="{4EC54EF6-4A03-4F54-8580-3E2B1064E368}"/>
    <hyperlink ref="A9:B9" location="'D3'!B9" display="'D3'!B9" xr:uid="{22DDD185-562B-42C7-B7E0-B4162FD2E9DF}"/>
    <hyperlink ref="A7:B7" location="'D1'!B7" display="'D1'!B7" xr:uid="{BF1726D0-AB93-490F-A3D8-326BF5947594}"/>
    <hyperlink ref="A8:B8" location="'D2'!B8" display="'D2'!B8" xr:uid="{D06961B1-28AE-4960-9680-A0DD150F3E70}"/>
    <hyperlink ref="A11:B11" location="'Noções de Administração Pública'!A1" display="'Noções de Administração Pública'!A1" xr:uid="{7FA9D878-BF16-4972-B17F-2DA90807E401}"/>
    <hyperlink ref="A14" location="'D8'!B14" display="'D8'!B14" xr:uid="{47B1BFE5-633A-452D-A306-780221036EA0}"/>
    <hyperlink ref="B14" location="'D8'!B14" display="'D8'!B14" xr:uid="{CC744D4E-9376-4352-AEB0-CFA30C940F93}"/>
    <hyperlink ref="A12:B12" location="'Noções de Gestão Pública'!A1" display="'Noções de Gestão Pública'!A1" xr:uid="{DC75C3FC-60B5-4794-8F4B-B03B194B4F95}"/>
    <hyperlink ref="A13:B13" location="'Noções de Direito Constituciona'!A1" display="'Noções de Direito Constituciona'!A1" xr:uid="{64ECDCC4-E6A7-46CD-96E3-A9B038A70253}"/>
    <hyperlink ref="A14:B14" location="'Noções de Direito do Trabalho'!A1" display="'Noções de Direito do Trabalho'!A1" xr:uid="{6F40F1F7-EEC8-4EAA-938E-3C0351B04C24}"/>
    <hyperlink ref="A15:B15" location="'Noções de D. P. do Trabalho'!A1" display="'Noções de D. P. do Trabalho'!A1" xr:uid="{DD3603EB-B6B2-487F-8852-DD1E06992908}"/>
  </hyperlink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21"/>
  <sheetViews>
    <sheetView showGridLines="0" workbookViewId="0">
      <selection activeCell="J15" sqref="A14:J15"/>
    </sheetView>
  </sheetViews>
  <sheetFormatPr defaultColWidth="0" defaultRowHeight="15" x14ac:dyDescent="0.25"/>
  <cols>
    <col min="1" max="1" width="9.140625" customWidth="1"/>
    <col min="2" max="2" width="46.28515625" bestFit="1" customWidth="1"/>
    <col min="3" max="3" width="67.140625" customWidth="1"/>
    <col min="4" max="4" width="11.5703125" bestFit="1" customWidth="1"/>
    <col min="5" max="7" width="9.140625" customWidth="1"/>
    <col min="8" max="8" width="11.5703125" bestFit="1" customWidth="1"/>
    <col min="9" max="10" width="9.140625" customWidth="1"/>
    <col min="11" max="11" width="9" bestFit="1" customWidth="1"/>
    <col min="12" max="12" width="9.140625" customWidth="1"/>
    <col min="13" max="13" width="11.5703125" bestFit="1" customWidth="1"/>
    <col min="14" max="17" width="9.140625" customWidth="1"/>
    <col min="18" max="18" width="11.5703125" bestFit="1" customWidth="1"/>
    <col min="19" max="22" width="9.140625" customWidth="1"/>
    <col min="23" max="23" width="13.28515625" bestFit="1" customWidth="1"/>
    <col min="24" max="24" width="2" customWidth="1"/>
    <col min="25" max="16384" width="9.140625" hidden="1"/>
  </cols>
  <sheetData>
    <row r="1" spans="1:23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5" spans="1:23" x14ac:dyDescent="0.25">
      <c r="A5" s="2"/>
      <c r="B5" s="2"/>
      <c r="C5" s="36"/>
      <c r="D5" s="37"/>
      <c r="E5" s="38" t="s">
        <v>69</v>
      </c>
      <c r="F5" s="38"/>
      <c r="G5" s="39" t="s">
        <v>70</v>
      </c>
      <c r="H5" s="38"/>
      <c r="I5" s="38"/>
      <c r="J5" s="38" t="s">
        <v>71</v>
      </c>
      <c r="K5" s="38"/>
      <c r="L5" s="39" t="s">
        <v>72</v>
      </c>
      <c r="M5" s="37"/>
      <c r="N5" s="38"/>
      <c r="O5" s="38" t="s">
        <v>73</v>
      </c>
      <c r="P5" s="38"/>
      <c r="Q5" s="39"/>
      <c r="R5" s="37"/>
      <c r="S5" s="38"/>
      <c r="T5" s="38" t="s">
        <v>74</v>
      </c>
      <c r="U5" s="38"/>
      <c r="V5" s="39"/>
      <c r="W5" s="40" t="s">
        <v>75</v>
      </c>
    </row>
    <row r="6" spans="1:23" ht="30" x14ac:dyDescent="0.25">
      <c r="A6" s="61" t="s">
        <v>0</v>
      </c>
      <c r="B6" s="62" t="s">
        <v>76</v>
      </c>
      <c r="C6" s="41" t="s">
        <v>77</v>
      </c>
      <c r="D6" s="42" t="s">
        <v>78</v>
      </c>
      <c r="E6" s="43" t="s">
        <v>79</v>
      </c>
      <c r="F6" s="43" t="s">
        <v>80</v>
      </c>
      <c r="G6" s="44">
        <f>SUM(G7:G15)</f>
        <v>0.37499999999999967</v>
      </c>
      <c r="H6" s="45" t="s">
        <v>81</v>
      </c>
      <c r="I6" s="46" t="s">
        <v>82</v>
      </c>
      <c r="J6" s="43" t="s">
        <v>79</v>
      </c>
      <c r="K6" s="43" t="s">
        <v>80</v>
      </c>
      <c r="L6" s="44">
        <f>SUM(L7:L15)</f>
        <v>0</v>
      </c>
      <c r="M6" s="47" t="s">
        <v>81</v>
      </c>
      <c r="N6" s="45" t="s">
        <v>82</v>
      </c>
      <c r="O6" s="43" t="s">
        <v>79</v>
      </c>
      <c r="P6" s="43" t="s">
        <v>80</v>
      </c>
      <c r="Q6" s="44">
        <f>SUM(Q7:Q15)</f>
        <v>0.37499999999999967</v>
      </c>
      <c r="R6" s="45" t="s">
        <v>81</v>
      </c>
      <c r="S6" s="45" t="s">
        <v>82</v>
      </c>
      <c r="T6" s="43" t="s">
        <v>79</v>
      </c>
      <c r="U6" s="43" t="s">
        <v>80</v>
      </c>
      <c r="V6" s="44">
        <f>SUM(V7:V15)</f>
        <v>0.37499999999999967</v>
      </c>
      <c r="W6" s="48">
        <f>SUM(W7:W15)</f>
        <v>1.1249999999999991</v>
      </c>
    </row>
    <row r="7" spans="1:23" x14ac:dyDescent="0.25">
      <c r="A7" s="69">
        <v>1</v>
      </c>
      <c r="B7" s="69" t="str">
        <f>Cronograma!B10</f>
        <v>Língua Portuguesa</v>
      </c>
      <c r="C7" s="66" t="s">
        <v>150</v>
      </c>
      <c r="D7" s="70">
        <v>44782</v>
      </c>
      <c r="E7" s="71">
        <v>0.29166666666666669</v>
      </c>
      <c r="F7" s="71">
        <v>0.33333333333333331</v>
      </c>
      <c r="G7" s="72">
        <f>F7-E7</f>
        <v>4.166666666666663E-2</v>
      </c>
      <c r="H7" s="73">
        <f t="shared" ref="H7" si="0">IF(D7="","",D7+DAY(1))</f>
        <v>44783</v>
      </c>
      <c r="I7" s="73" t="s">
        <v>83</v>
      </c>
      <c r="J7" s="74">
        <v>0.29166666666666669</v>
      </c>
      <c r="K7" s="74">
        <v>0.33333333333333331</v>
      </c>
      <c r="L7" s="72">
        <f>IF(I7="sim",K7-J7,0)</f>
        <v>0</v>
      </c>
      <c r="M7" s="75">
        <f>IF(D7="","",D7+DAY(7))</f>
        <v>44789</v>
      </c>
      <c r="N7" s="76" t="s">
        <v>84</v>
      </c>
      <c r="O7" s="77">
        <v>0.29166666666666669</v>
      </c>
      <c r="P7" s="77">
        <v>0.33333333333333331</v>
      </c>
      <c r="Q7" s="72">
        <f>IF(N7="sim",P7-O7,0)</f>
        <v>4.166666666666663E-2</v>
      </c>
      <c r="R7" s="78">
        <f>IF(D7="","",D7+DAY(15))</f>
        <v>44797</v>
      </c>
      <c r="S7" s="73" t="s">
        <v>84</v>
      </c>
      <c r="T7" s="71">
        <v>0.29166666666666669</v>
      </c>
      <c r="U7" s="71">
        <v>0.33333333333333331</v>
      </c>
      <c r="V7" s="72">
        <f>IF(S7="sim",U7-T7,0)</f>
        <v>4.166666666666663E-2</v>
      </c>
      <c r="W7" s="79">
        <f>G7+L7+Q7+V7</f>
        <v>0.12499999999999989</v>
      </c>
    </row>
    <row r="8" spans="1:23" ht="30" x14ac:dyDescent="0.25">
      <c r="A8" s="69">
        <v>2</v>
      </c>
      <c r="B8" s="69" t="str">
        <f>Cronograma!B11</f>
        <v>Raciocínio Lógico Matemático</v>
      </c>
      <c r="C8" s="67" t="s">
        <v>151</v>
      </c>
      <c r="D8" s="70">
        <v>44783</v>
      </c>
      <c r="E8" s="71">
        <v>0.29166666666666669</v>
      </c>
      <c r="F8" s="71">
        <v>0.33333333333333331</v>
      </c>
      <c r="G8" s="72">
        <f t="shared" ref="G8:G15" si="1">F8-E8</f>
        <v>4.166666666666663E-2</v>
      </c>
      <c r="H8" s="73">
        <f t="shared" ref="H8:H15" si="2">IF(D8="","",D8+DAY(1))</f>
        <v>44784</v>
      </c>
      <c r="I8" s="73" t="s">
        <v>83</v>
      </c>
      <c r="J8" s="74">
        <v>0.29166666666666669</v>
      </c>
      <c r="K8" s="74">
        <v>0.33333333333333331</v>
      </c>
      <c r="L8" s="72">
        <f t="shared" ref="L8:L15" si="3">IF(I8="sim",K8-J8,0)</f>
        <v>0</v>
      </c>
      <c r="M8" s="75">
        <f t="shared" ref="M8:M15" si="4">IF(D8="","",D8+DAY(7))</f>
        <v>44790</v>
      </c>
      <c r="N8" s="76" t="s">
        <v>84</v>
      </c>
      <c r="O8" s="77">
        <v>0.29166666666666669</v>
      </c>
      <c r="P8" s="77">
        <v>0.33333333333333331</v>
      </c>
      <c r="Q8" s="72">
        <f t="shared" ref="Q8:Q15" si="5">IF(N8="sim",P8-O8,0)</f>
        <v>4.166666666666663E-2</v>
      </c>
      <c r="R8" s="78">
        <f t="shared" ref="R8:R15" si="6">IF(D8="","",D8+DAY(15))</f>
        <v>44798</v>
      </c>
      <c r="S8" s="73" t="s">
        <v>84</v>
      </c>
      <c r="T8" s="71">
        <v>0.29166666666666669</v>
      </c>
      <c r="U8" s="71">
        <v>0.33333333333333331</v>
      </c>
      <c r="V8" s="72">
        <f t="shared" ref="V8:V15" si="7">IF(S8="sim",U8-T8,0)</f>
        <v>4.166666666666663E-2</v>
      </c>
      <c r="W8" s="79">
        <f t="shared" ref="W8:W15" si="8">G8+L8+Q8+V8</f>
        <v>0.12499999999999989</v>
      </c>
    </row>
    <row r="9" spans="1:23" ht="45" x14ac:dyDescent="0.25">
      <c r="A9" s="69">
        <v>3</v>
      </c>
      <c r="B9" s="69" t="str">
        <f>Cronograma!B12</f>
        <v xml:space="preserve">Atualidades	</v>
      </c>
      <c r="C9" s="67" t="s">
        <v>152</v>
      </c>
      <c r="D9" s="70">
        <v>44784</v>
      </c>
      <c r="E9" s="71">
        <v>0.29166666666666669</v>
      </c>
      <c r="F9" s="71">
        <v>0.33333333333333331</v>
      </c>
      <c r="G9" s="72">
        <f t="shared" si="1"/>
        <v>4.166666666666663E-2</v>
      </c>
      <c r="H9" s="73">
        <f t="shared" si="2"/>
        <v>44785</v>
      </c>
      <c r="I9" s="73" t="s">
        <v>83</v>
      </c>
      <c r="J9" s="74">
        <v>0.29166666666666669</v>
      </c>
      <c r="K9" s="74">
        <v>0.33333333333333331</v>
      </c>
      <c r="L9" s="72">
        <f t="shared" si="3"/>
        <v>0</v>
      </c>
      <c r="M9" s="75">
        <f t="shared" si="4"/>
        <v>44791</v>
      </c>
      <c r="N9" s="76" t="s">
        <v>84</v>
      </c>
      <c r="O9" s="77">
        <v>0.29166666666666669</v>
      </c>
      <c r="P9" s="77">
        <v>0.33333333333333331</v>
      </c>
      <c r="Q9" s="72">
        <f t="shared" si="5"/>
        <v>4.166666666666663E-2</v>
      </c>
      <c r="R9" s="78">
        <f t="shared" si="6"/>
        <v>44799</v>
      </c>
      <c r="S9" s="73" t="s">
        <v>84</v>
      </c>
      <c r="T9" s="71">
        <v>0.29166666666666669</v>
      </c>
      <c r="U9" s="71">
        <v>0.33333333333333331</v>
      </c>
      <c r="V9" s="72">
        <f t="shared" si="7"/>
        <v>4.166666666666663E-2</v>
      </c>
      <c r="W9" s="79">
        <f t="shared" si="8"/>
        <v>0.12499999999999989</v>
      </c>
    </row>
    <row r="10" spans="1:23" ht="45" x14ac:dyDescent="0.25">
      <c r="A10" s="69">
        <v>4</v>
      </c>
      <c r="B10" s="69" t="str">
        <f>Cronograma!B13</f>
        <v>Legislação</v>
      </c>
      <c r="C10" s="67" t="s">
        <v>153</v>
      </c>
      <c r="D10" s="70">
        <v>44785</v>
      </c>
      <c r="E10" s="71">
        <v>0.29166666666666669</v>
      </c>
      <c r="F10" s="71">
        <v>0.33333333333333331</v>
      </c>
      <c r="G10" s="72">
        <f t="shared" si="1"/>
        <v>4.166666666666663E-2</v>
      </c>
      <c r="H10" s="73">
        <f t="shared" si="2"/>
        <v>44786</v>
      </c>
      <c r="I10" s="73" t="s">
        <v>83</v>
      </c>
      <c r="J10" s="74">
        <v>0.29166666666666669</v>
      </c>
      <c r="K10" s="74">
        <v>0.33333333333333331</v>
      </c>
      <c r="L10" s="72">
        <f t="shared" si="3"/>
        <v>0</v>
      </c>
      <c r="M10" s="75">
        <f t="shared" si="4"/>
        <v>44792</v>
      </c>
      <c r="N10" s="76" t="s">
        <v>84</v>
      </c>
      <c r="O10" s="77">
        <v>0.29166666666666669</v>
      </c>
      <c r="P10" s="77">
        <v>0.33333333333333331</v>
      </c>
      <c r="Q10" s="72">
        <f t="shared" si="5"/>
        <v>4.166666666666663E-2</v>
      </c>
      <c r="R10" s="78">
        <f t="shared" si="6"/>
        <v>44800</v>
      </c>
      <c r="S10" s="73" t="s">
        <v>84</v>
      </c>
      <c r="T10" s="71">
        <v>0.29166666666666669</v>
      </c>
      <c r="U10" s="71">
        <v>0.33333333333333331</v>
      </c>
      <c r="V10" s="72">
        <f t="shared" si="7"/>
        <v>4.166666666666663E-2</v>
      </c>
      <c r="W10" s="79">
        <f t="shared" si="8"/>
        <v>0.12499999999999989</v>
      </c>
    </row>
    <row r="11" spans="1:23" x14ac:dyDescent="0.25">
      <c r="A11" s="69">
        <v>5</v>
      </c>
      <c r="B11" s="69" t="str">
        <f>Cronograma!B14</f>
        <v>Noções de Administração Pública</v>
      </c>
      <c r="C11" s="67" t="s">
        <v>154</v>
      </c>
      <c r="D11" s="70">
        <v>44786</v>
      </c>
      <c r="E11" s="71">
        <v>0.29166666666666669</v>
      </c>
      <c r="F11" s="71">
        <v>0.33333333333333331</v>
      </c>
      <c r="G11" s="72">
        <f t="shared" si="1"/>
        <v>4.166666666666663E-2</v>
      </c>
      <c r="H11" s="73">
        <f t="shared" si="2"/>
        <v>44787</v>
      </c>
      <c r="I11" s="73" t="s">
        <v>83</v>
      </c>
      <c r="J11" s="74">
        <v>0.29166666666666669</v>
      </c>
      <c r="K11" s="74">
        <v>0.33333333333333331</v>
      </c>
      <c r="L11" s="72">
        <f t="shared" si="3"/>
        <v>0</v>
      </c>
      <c r="M11" s="75">
        <f t="shared" si="4"/>
        <v>44793</v>
      </c>
      <c r="N11" s="76" t="s">
        <v>84</v>
      </c>
      <c r="O11" s="77">
        <v>0.29166666666666669</v>
      </c>
      <c r="P11" s="77">
        <v>0.33333333333333331</v>
      </c>
      <c r="Q11" s="72">
        <f t="shared" si="5"/>
        <v>4.166666666666663E-2</v>
      </c>
      <c r="R11" s="78">
        <f t="shared" si="6"/>
        <v>44801</v>
      </c>
      <c r="S11" s="73" t="s">
        <v>84</v>
      </c>
      <c r="T11" s="71">
        <v>0.29166666666666669</v>
      </c>
      <c r="U11" s="71">
        <v>0.33333333333333331</v>
      </c>
      <c r="V11" s="72">
        <f t="shared" si="7"/>
        <v>4.166666666666663E-2</v>
      </c>
      <c r="W11" s="79">
        <f t="shared" si="8"/>
        <v>0.12499999999999989</v>
      </c>
    </row>
    <row r="12" spans="1:23" x14ac:dyDescent="0.25">
      <c r="A12" s="69">
        <v>6</v>
      </c>
      <c r="B12" s="69" t="str">
        <f>Cronograma!B15</f>
        <v>Noções de Gestão Pública</v>
      </c>
      <c r="C12" s="67" t="s">
        <v>155</v>
      </c>
      <c r="D12" s="70">
        <v>44787</v>
      </c>
      <c r="E12" s="71">
        <v>0.29166666666666669</v>
      </c>
      <c r="F12" s="71">
        <v>0.33333333333333331</v>
      </c>
      <c r="G12" s="72">
        <f t="shared" si="1"/>
        <v>4.166666666666663E-2</v>
      </c>
      <c r="H12" s="73">
        <f t="shared" si="2"/>
        <v>44788</v>
      </c>
      <c r="I12" s="73" t="s">
        <v>83</v>
      </c>
      <c r="J12" s="74">
        <v>0.29166666666666669</v>
      </c>
      <c r="K12" s="74">
        <v>0.33333333333333331</v>
      </c>
      <c r="L12" s="72">
        <f t="shared" si="3"/>
        <v>0</v>
      </c>
      <c r="M12" s="75">
        <f t="shared" si="4"/>
        <v>44794</v>
      </c>
      <c r="N12" s="76" t="s">
        <v>84</v>
      </c>
      <c r="O12" s="77">
        <v>0.29166666666666669</v>
      </c>
      <c r="P12" s="77">
        <v>0.33333333333333331</v>
      </c>
      <c r="Q12" s="72">
        <f t="shared" si="5"/>
        <v>4.166666666666663E-2</v>
      </c>
      <c r="R12" s="78">
        <f t="shared" si="6"/>
        <v>44802</v>
      </c>
      <c r="S12" s="73" t="s">
        <v>84</v>
      </c>
      <c r="T12" s="71">
        <v>0.29166666666666669</v>
      </c>
      <c r="U12" s="71">
        <v>0.33333333333333331</v>
      </c>
      <c r="V12" s="72">
        <f t="shared" si="7"/>
        <v>4.166666666666663E-2</v>
      </c>
      <c r="W12" s="79">
        <f t="shared" si="8"/>
        <v>0.12499999999999989</v>
      </c>
    </row>
    <row r="13" spans="1:23" ht="30" x14ac:dyDescent="0.25">
      <c r="A13" s="68">
        <v>7</v>
      </c>
      <c r="B13" s="68" t="str">
        <f>Cronograma!B16</f>
        <v>Noções de Direito Constitucional</v>
      </c>
      <c r="C13" s="67" t="s">
        <v>156</v>
      </c>
      <c r="D13" s="70">
        <v>44788</v>
      </c>
      <c r="E13" s="71">
        <v>0.29166666666666669</v>
      </c>
      <c r="F13" s="71">
        <v>0.33333333333333331</v>
      </c>
      <c r="G13" s="72">
        <f t="shared" si="1"/>
        <v>4.166666666666663E-2</v>
      </c>
      <c r="H13" s="73">
        <f t="shared" si="2"/>
        <v>44789</v>
      </c>
      <c r="I13" s="73" t="s">
        <v>83</v>
      </c>
      <c r="J13" s="74">
        <v>0.29166666666666669</v>
      </c>
      <c r="K13" s="74">
        <v>0.33333333333333331</v>
      </c>
      <c r="L13" s="72">
        <f t="shared" si="3"/>
        <v>0</v>
      </c>
      <c r="M13" s="75">
        <f t="shared" si="4"/>
        <v>44795</v>
      </c>
      <c r="N13" s="76" t="s">
        <v>84</v>
      </c>
      <c r="O13" s="77">
        <v>0.29166666666666669</v>
      </c>
      <c r="P13" s="77">
        <v>0.33333333333333331</v>
      </c>
      <c r="Q13" s="72">
        <f t="shared" si="5"/>
        <v>4.166666666666663E-2</v>
      </c>
      <c r="R13" s="78">
        <f t="shared" si="6"/>
        <v>44803</v>
      </c>
      <c r="S13" s="73" t="s">
        <v>84</v>
      </c>
      <c r="T13" s="71">
        <v>0.29166666666666669</v>
      </c>
      <c r="U13" s="71">
        <v>0.33333333333333331</v>
      </c>
      <c r="V13" s="72">
        <f t="shared" si="7"/>
        <v>4.166666666666663E-2</v>
      </c>
      <c r="W13" s="79">
        <f t="shared" si="8"/>
        <v>0.12499999999999989</v>
      </c>
    </row>
    <row r="14" spans="1:23" ht="45" x14ac:dyDescent="0.25">
      <c r="A14" s="69">
        <v>8</v>
      </c>
      <c r="B14" s="69" t="str">
        <f>Cronograma!B17</f>
        <v>Noções de Direito do Trabalho</v>
      </c>
      <c r="C14" s="67" t="s">
        <v>157</v>
      </c>
      <c r="D14" s="70">
        <v>44789</v>
      </c>
      <c r="E14" s="71">
        <v>0.29166666666666669</v>
      </c>
      <c r="F14" s="71">
        <v>0.33333333333333331</v>
      </c>
      <c r="G14" s="72">
        <f t="shared" si="1"/>
        <v>4.166666666666663E-2</v>
      </c>
      <c r="H14" s="73">
        <f t="shared" si="2"/>
        <v>44790</v>
      </c>
      <c r="I14" s="73" t="s">
        <v>83</v>
      </c>
      <c r="J14" s="74">
        <v>0.29166666666666669</v>
      </c>
      <c r="K14" s="74">
        <v>0.33333333333333331</v>
      </c>
      <c r="L14" s="72">
        <f t="shared" si="3"/>
        <v>0</v>
      </c>
      <c r="M14" s="75">
        <f t="shared" si="4"/>
        <v>44796</v>
      </c>
      <c r="N14" s="76" t="s">
        <v>84</v>
      </c>
      <c r="O14" s="77">
        <v>0.29166666666666669</v>
      </c>
      <c r="P14" s="77">
        <v>0.33333333333333331</v>
      </c>
      <c r="Q14" s="72">
        <f t="shared" si="5"/>
        <v>4.166666666666663E-2</v>
      </c>
      <c r="R14" s="78">
        <f t="shared" si="6"/>
        <v>44804</v>
      </c>
      <c r="S14" s="73" t="s">
        <v>84</v>
      </c>
      <c r="T14" s="71">
        <v>0.29166666666666669</v>
      </c>
      <c r="U14" s="71">
        <v>0.33333333333333331</v>
      </c>
      <c r="V14" s="72">
        <f t="shared" si="7"/>
        <v>4.166666666666663E-2</v>
      </c>
      <c r="W14" s="79">
        <f t="shared" si="8"/>
        <v>0.12499999999999989</v>
      </c>
    </row>
    <row r="15" spans="1:23" ht="60.75" thickBot="1" x14ac:dyDescent="0.3">
      <c r="A15" s="69">
        <v>9</v>
      </c>
      <c r="B15" s="69" t="str">
        <f>Cronograma!B18</f>
        <v>Noções de Direito Processual do Trabalho</v>
      </c>
      <c r="C15" s="67" t="s">
        <v>158</v>
      </c>
      <c r="D15" s="70">
        <v>44790</v>
      </c>
      <c r="E15" s="71">
        <v>0.29166666666666669</v>
      </c>
      <c r="F15" s="71">
        <v>0.33333333333333331</v>
      </c>
      <c r="G15" s="72">
        <f t="shared" si="1"/>
        <v>4.166666666666663E-2</v>
      </c>
      <c r="H15" s="73">
        <f t="shared" si="2"/>
        <v>44791</v>
      </c>
      <c r="I15" s="73" t="s">
        <v>83</v>
      </c>
      <c r="J15" s="74">
        <v>0.29166666666666669</v>
      </c>
      <c r="K15" s="74">
        <v>0.33333333333333331</v>
      </c>
      <c r="L15" s="72">
        <f t="shared" si="3"/>
        <v>0</v>
      </c>
      <c r="M15" s="75">
        <f t="shared" si="4"/>
        <v>44797</v>
      </c>
      <c r="N15" s="76" t="s">
        <v>84</v>
      </c>
      <c r="O15" s="77">
        <v>0.29166666666666669</v>
      </c>
      <c r="P15" s="77">
        <v>0.33333333333333331</v>
      </c>
      <c r="Q15" s="72">
        <f t="shared" si="5"/>
        <v>4.166666666666663E-2</v>
      </c>
      <c r="R15" s="107">
        <f t="shared" si="6"/>
        <v>44805</v>
      </c>
      <c r="S15" s="108" t="s">
        <v>84</v>
      </c>
      <c r="T15" s="109">
        <v>0.29166666666666669</v>
      </c>
      <c r="U15" s="109">
        <v>0.33333333333333331</v>
      </c>
      <c r="V15" s="110">
        <f t="shared" si="7"/>
        <v>4.166666666666663E-2</v>
      </c>
      <c r="W15" s="111">
        <f t="shared" si="8"/>
        <v>0.12499999999999989</v>
      </c>
    </row>
    <row r="16" spans="1:23" ht="15.75" thickBot="1" x14ac:dyDescent="0.3">
      <c r="C16" s="103" t="s">
        <v>85</v>
      </c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5"/>
    </row>
    <row r="17" spans="3:17" x14ac:dyDescent="0.25">
      <c r="C17" s="94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6"/>
    </row>
    <row r="18" spans="3:17" x14ac:dyDescent="0.25">
      <c r="C18" s="97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9"/>
    </row>
    <row r="19" spans="3:17" x14ac:dyDescent="0.25">
      <c r="C19" s="97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9"/>
    </row>
    <row r="20" spans="3:17" x14ac:dyDescent="0.25">
      <c r="C20" s="97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9"/>
    </row>
    <row r="21" spans="3:17" ht="15.75" thickBot="1" x14ac:dyDescent="0.3">
      <c r="C21" s="100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2"/>
    </row>
  </sheetData>
  <mergeCells count="2">
    <mergeCell ref="C16:Q16"/>
    <mergeCell ref="C17:Q21"/>
  </mergeCells>
  <dataValidations count="1">
    <dataValidation type="list" allowBlank="1" showInputMessage="1" showErrorMessage="1" sqref="N7:N15 S7:S15 I7:I15" xr:uid="{00000000-0002-0000-0A00-000000000000}">
      <formula1>"Sim, Não"</formula1>
    </dataValidation>
  </dataValidations>
  <hyperlinks>
    <hyperlink ref="A11:B11" location="'D5'!B11" display="'D5'!B11" xr:uid="{705D9807-D557-4D5C-BB23-71B74FD3202D}"/>
    <hyperlink ref="A10:B10" location="'D4'!B10" display="'D4'!B10" xr:uid="{A2175E2B-1D03-474F-B05D-448EF9CF67F3}"/>
    <hyperlink ref="A9:B9" location="'D3'!B9" display="'D3'!B9" xr:uid="{DEC54D92-01B3-4ECD-995E-23B2A319D08B}"/>
    <hyperlink ref="A7:B7" location="'D1'!B7" display="'D1'!B7" xr:uid="{CDB9D8A3-3D15-46B8-8A57-32FC9AF59A91}"/>
    <hyperlink ref="A8:B8" location="'D2'!B8" display="'D2'!B8" xr:uid="{F5251746-B2B5-4E17-930B-2F7AF49FE707}"/>
    <hyperlink ref="A14" location="'D8'!B14" display="'D8'!B14" xr:uid="{FA82D476-566E-4A1B-8184-0352BD36C4CC}"/>
    <hyperlink ref="B14" location="'D8'!B14" display="'D8'!B14" xr:uid="{6F4A7FE7-08F9-412A-AEC8-001B86CA1845}"/>
    <hyperlink ref="A12:B12" location="'D6'!B12" display="'D6'!B12" xr:uid="{F80F8D71-C1F1-4E91-9CF5-6A77DDE63999}"/>
    <hyperlink ref="A13:B13" location="'D7'!B13" display="'D7'!B13" xr:uid="{EA246805-1418-4100-B042-E4480A20F6DD}"/>
    <hyperlink ref="A14:B14" location="'D9'!B14" display="'D9'!B14" xr:uid="{D5F8C6B9-975B-4039-B07F-9C5BCBE95637}"/>
    <hyperlink ref="A15:B15" location="'D9'!B15" display="'D9'!B15" xr:uid="{EA75D0AE-014B-4CD2-8D7B-2E089B542CAA}"/>
  </hyperlink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43"/>
  <sheetViews>
    <sheetView showGridLines="0" topLeftCell="A11" workbookViewId="0">
      <selection activeCell="J33" sqref="A33:J33"/>
    </sheetView>
  </sheetViews>
  <sheetFormatPr defaultColWidth="0" defaultRowHeight="15" x14ac:dyDescent="0.25"/>
  <cols>
    <col min="1" max="1" width="9.140625" customWidth="1"/>
    <col min="2" max="2" width="46.28515625" bestFit="1" customWidth="1"/>
    <col min="3" max="3" width="64.140625" customWidth="1"/>
    <col min="4" max="4" width="11.5703125" bestFit="1" customWidth="1"/>
    <col min="5" max="7" width="9.140625" customWidth="1"/>
    <col min="8" max="8" width="11.5703125" bestFit="1" customWidth="1"/>
    <col min="9" max="10" width="9.140625" customWidth="1"/>
    <col min="11" max="11" width="9" bestFit="1" customWidth="1"/>
    <col min="12" max="12" width="9.140625" customWidth="1"/>
    <col min="13" max="13" width="11.5703125" bestFit="1" customWidth="1"/>
    <col min="14" max="17" width="9.140625" customWidth="1"/>
    <col min="18" max="18" width="11.5703125" bestFit="1" customWidth="1"/>
    <col min="19" max="22" width="9.140625" customWidth="1"/>
    <col min="23" max="23" width="13.28515625" bestFit="1" customWidth="1"/>
    <col min="24" max="24" width="2" customWidth="1"/>
    <col min="25" max="16384" width="9.140625" hidden="1"/>
  </cols>
  <sheetData>
    <row r="1" spans="1:23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5" spans="1:23" x14ac:dyDescent="0.25">
      <c r="A5" s="2"/>
      <c r="B5" s="2"/>
      <c r="C5" s="36"/>
      <c r="D5" s="37"/>
      <c r="E5" s="38" t="s">
        <v>69</v>
      </c>
      <c r="F5" s="38"/>
      <c r="G5" s="39" t="s">
        <v>70</v>
      </c>
      <c r="H5" s="38"/>
      <c r="I5" s="38"/>
      <c r="J5" s="38" t="s">
        <v>71</v>
      </c>
      <c r="K5" s="38"/>
      <c r="L5" s="39" t="s">
        <v>72</v>
      </c>
      <c r="M5" s="37"/>
      <c r="N5" s="38"/>
      <c r="O5" s="38" t="s">
        <v>73</v>
      </c>
      <c r="P5" s="38"/>
      <c r="Q5" s="39"/>
      <c r="R5" s="37"/>
      <c r="S5" s="38"/>
      <c r="T5" s="38" t="s">
        <v>74</v>
      </c>
      <c r="U5" s="38"/>
      <c r="V5" s="39"/>
      <c r="W5" s="40" t="s">
        <v>75</v>
      </c>
    </row>
    <row r="6" spans="1:23" ht="30" x14ac:dyDescent="0.25">
      <c r="A6" s="61" t="s">
        <v>0</v>
      </c>
      <c r="B6" s="62" t="s">
        <v>76</v>
      </c>
      <c r="C6" s="41" t="s">
        <v>77</v>
      </c>
      <c r="D6" s="42" t="s">
        <v>78</v>
      </c>
      <c r="E6" s="43" t="s">
        <v>79</v>
      </c>
      <c r="F6" s="43" t="s">
        <v>80</v>
      </c>
      <c r="G6" s="44">
        <f>SUM(G7:G34)</f>
        <v>1.1666666666666652</v>
      </c>
      <c r="H6" s="45" t="s">
        <v>81</v>
      </c>
      <c r="I6" s="46" t="s">
        <v>82</v>
      </c>
      <c r="J6" s="43" t="s">
        <v>79</v>
      </c>
      <c r="K6" s="43" t="s">
        <v>80</v>
      </c>
      <c r="L6" s="44">
        <f>SUM(L7:L34)</f>
        <v>0</v>
      </c>
      <c r="M6" s="47" t="s">
        <v>81</v>
      </c>
      <c r="N6" s="45" t="s">
        <v>82</v>
      </c>
      <c r="O6" s="43" t="s">
        <v>79</v>
      </c>
      <c r="P6" s="43" t="s">
        <v>80</v>
      </c>
      <c r="Q6" s="44">
        <f>SUM(Q7:Q34)</f>
        <v>1.1666666666666652</v>
      </c>
      <c r="R6" s="45" t="s">
        <v>81</v>
      </c>
      <c r="S6" s="45" t="s">
        <v>82</v>
      </c>
      <c r="T6" s="43" t="s">
        <v>79</v>
      </c>
      <c r="U6" s="43" t="s">
        <v>80</v>
      </c>
      <c r="V6" s="44">
        <f>SUM(V7:V34)</f>
        <v>1.1666666666666652</v>
      </c>
      <c r="W6" s="48">
        <f>SUM(W7:W34)</f>
        <v>3.4999999999999991</v>
      </c>
    </row>
    <row r="7" spans="1:23" x14ac:dyDescent="0.25">
      <c r="A7" s="69">
        <v>1</v>
      </c>
      <c r="B7" s="69" t="str">
        <f>Cronograma!B10</f>
        <v>Língua Portuguesa</v>
      </c>
      <c r="C7" s="67" t="s">
        <v>159</v>
      </c>
      <c r="D7" s="49">
        <v>44782</v>
      </c>
      <c r="E7" s="50">
        <v>0.29166666666666669</v>
      </c>
      <c r="F7" s="50">
        <v>0.33333333333333331</v>
      </c>
      <c r="G7" s="56">
        <f>F7-E7</f>
        <v>4.166666666666663E-2</v>
      </c>
      <c r="H7" s="51">
        <f t="shared" ref="H7" si="0">IF(D7="","",D7+DAY(1))</f>
        <v>44783</v>
      </c>
      <c r="I7" s="51" t="s">
        <v>83</v>
      </c>
      <c r="J7" s="52">
        <v>0.29166666666666669</v>
      </c>
      <c r="K7" s="52">
        <v>0.33333333333333331</v>
      </c>
      <c r="L7" s="56">
        <f>IF(I7="sim",K7-J7,0)</f>
        <v>0</v>
      </c>
      <c r="M7" s="53">
        <f>IF(D7="","",D7+DAY(7))</f>
        <v>44789</v>
      </c>
      <c r="N7" s="54" t="s">
        <v>84</v>
      </c>
      <c r="O7" s="55">
        <v>0.29166666666666669</v>
      </c>
      <c r="P7" s="55">
        <v>0.33333333333333331</v>
      </c>
      <c r="Q7" s="56">
        <f>IF(N7="sim",P7-O7,0)</f>
        <v>4.166666666666663E-2</v>
      </c>
      <c r="R7" s="57">
        <f>IF(D7="","",D7+DAY(15))</f>
        <v>44797</v>
      </c>
      <c r="S7" s="51" t="s">
        <v>84</v>
      </c>
      <c r="T7" s="50">
        <v>0.29166666666666669</v>
      </c>
      <c r="U7" s="50">
        <v>0.33333333333333331</v>
      </c>
      <c r="V7" s="56">
        <f>IF(S7="sim",U7-T7,0)</f>
        <v>4.166666666666663E-2</v>
      </c>
      <c r="W7" s="58">
        <f>G7+L7+Q7+V7</f>
        <v>0.12499999999999989</v>
      </c>
    </row>
    <row r="8" spans="1:23" x14ac:dyDescent="0.25">
      <c r="A8" s="69">
        <v>2</v>
      </c>
      <c r="B8" s="69" t="str">
        <f>Cronograma!B11</f>
        <v>Raciocínio Lógico Matemático</v>
      </c>
      <c r="C8" s="67" t="s">
        <v>160</v>
      </c>
      <c r="D8" s="49">
        <v>44783</v>
      </c>
      <c r="E8" s="50">
        <v>0.29166666666666669</v>
      </c>
      <c r="F8" s="50">
        <v>0.33333333333333331</v>
      </c>
      <c r="G8" s="56">
        <f t="shared" ref="G8:G37" si="1">F8-E8</f>
        <v>4.166666666666663E-2</v>
      </c>
      <c r="H8" s="51">
        <f t="shared" ref="H8:H37" si="2">IF(D8="","",D8+DAY(1))</f>
        <v>44784</v>
      </c>
      <c r="I8" s="51" t="s">
        <v>83</v>
      </c>
      <c r="J8" s="52">
        <v>0.29166666666666669</v>
      </c>
      <c r="K8" s="52">
        <v>0.33333333333333331</v>
      </c>
      <c r="L8" s="56">
        <f t="shared" ref="L8:L37" si="3">IF(I8="sim",K8-J8,0)</f>
        <v>0</v>
      </c>
      <c r="M8" s="53">
        <f t="shared" ref="M8:M37" si="4">IF(D8="","",D8+DAY(7))</f>
        <v>44790</v>
      </c>
      <c r="N8" s="54" t="s">
        <v>84</v>
      </c>
      <c r="O8" s="55">
        <v>0.29166666666666669</v>
      </c>
      <c r="P8" s="55">
        <v>0.33333333333333331</v>
      </c>
      <c r="Q8" s="56">
        <f t="shared" ref="Q8:Q37" si="5">IF(N8="sim",P8-O8,0)</f>
        <v>4.166666666666663E-2</v>
      </c>
      <c r="R8" s="57">
        <f t="shared" ref="R8:R37" si="6">IF(D8="","",D8+DAY(15))</f>
        <v>44798</v>
      </c>
      <c r="S8" s="51" t="s">
        <v>84</v>
      </c>
      <c r="T8" s="50">
        <v>0.29166666666666669</v>
      </c>
      <c r="U8" s="50">
        <v>0.33333333333333331</v>
      </c>
      <c r="V8" s="56">
        <f t="shared" ref="V8:V37" si="7">IF(S8="sim",U8-T8,0)</f>
        <v>4.166666666666663E-2</v>
      </c>
      <c r="W8" s="58">
        <f t="shared" ref="W8:W37" si="8">G8+L8+Q8+V8</f>
        <v>0.12499999999999989</v>
      </c>
    </row>
    <row r="9" spans="1:23" ht="30" x14ac:dyDescent="0.25">
      <c r="A9" s="69">
        <v>3</v>
      </c>
      <c r="B9" s="69" t="str">
        <f>Cronograma!B12</f>
        <v xml:space="preserve">Atualidades	</v>
      </c>
      <c r="C9" s="67" t="s">
        <v>161</v>
      </c>
      <c r="D9" s="49">
        <v>44784</v>
      </c>
      <c r="E9" s="50">
        <v>0.29166666666666669</v>
      </c>
      <c r="F9" s="50">
        <v>0.33333333333333331</v>
      </c>
      <c r="G9" s="56">
        <f t="shared" si="1"/>
        <v>4.166666666666663E-2</v>
      </c>
      <c r="H9" s="51">
        <f t="shared" si="2"/>
        <v>44785</v>
      </c>
      <c r="I9" s="51" t="s">
        <v>83</v>
      </c>
      <c r="J9" s="52">
        <v>0.29166666666666669</v>
      </c>
      <c r="K9" s="52">
        <v>0.33333333333333331</v>
      </c>
      <c r="L9" s="56">
        <f t="shared" si="3"/>
        <v>0</v>
      </c>
      <c r="M9" s="53">
        <f t="shared" si="4"/>
        <v>44791</v>
      </c>
      <c r="N9" s="54" t="s">
        <v>84</v>
      </c>
      <c r="O9" s="55">
        <v>0.29166666666666669</v>
      </c>
      <c r="P9" s="55">
        <v>0.33333333333333331</v>
      </c>
      <c r="Q9" s="56">
        <f t="shared" si="5"/>
        <v>4.166666666666663E-2</v>
      </c>
      <c r="R9" s="57">
        <f t="shared" si="6"/>
        <v>44799</v>
      </c>
      <c r="S9" s="51" t="s">
        <v>84</v>
      </c>
      <c r="T9" s="50">
        <v>0.29166666666666669</v>
      </c>
      <c r="U9" s="50">
        <v>0.33333333333333331</v>
      </c>
      <c r="V9" s="56">
        <f t="shared" si="7"/>
        <v>4.166666666666663E-2</v>
      </c>
      <c r="W9" s="58">
        <f t="shared" si="8"/>
        <v>0.12499999999999989</v>
      </c>
    </row>
    <row r="10" spans="1:23" x14ac:dyDescent="0.25">
      <c r="A10" s="69">
        <v>4</v>
      </c>
      <c r="B10" s="69" t="str">
        <f>Cronograma!B13</f>
        <v>Legislação</v>
      </c>
      <c r="C10" s="67" t="s">
        <v>162</v>
      </c>
      <c r="D10" s="49">
        <v>44785</v>
      </c>
      <c r="E10" s="50">
        <v>0.29166666666666669</v>
      </c>
      <c r="F10" s="50">
        <v>0.33333333333333331</v>
      </c>
      <c r="G10" s="56">
        <f t="shared" si="1"/>
        <v>4.166666666666663E-2</v>
      </c>
      <c r="H10" s="51">
        <f t="shared" si="2"/>
        <v>44786</v>
      </c>
      <c r="I10" s="51" t="s">
        <v>83</v>
      </c>
      <c r="J10" s="52">
        <v>0.29166666666666669</v>
      </c>
      <c r="K10" s="52">
        <v>0.33333333333333331</v>
      </c>
      <c r="L10" s="56">
        <f t="shared" si="3"/>
        <v>0</v>
      </c>
      <c r="M10" s="53">
        <f t="shared" si="4"/>
        <v>44792</v>
      </c>
      <c r="N10" s="54" t="s">
        <v>84</v>
      </c>
      <c r="O10" s="55">
        <v>0.29166666666666669</v>
      </c>
      <c r="P10" s="55">
        <v>0.33333333333333331</v>
      </c>
      <c r="Q10" s="56">
        <f t="shared" si="5"/>
        <v>4.166666666666663E-2</v>
      </c>
      <c r="R10" s="57">
        <f t="shared" si="6"/>
        <v>44800</v>
      </c>
      <c r="S10" s="51" t="s">
        <v>84</v>
      </c>
      <c r="T10" s="50">
        <v>0.29166666666666669</v>
      </c>
      <c r="U10" s="50">
        <v>0.33333333333333331</v>
      </c>
      <c r="V10" s="56">
        <f t="shared" si="7"/>
        <v>4.166666666666663E-2</v>
      </c>
      <c r="W10" s="58">
        <f t="shared" si="8"/>
        <v>0.12499999999999989</v>
      </c>
    </row>
    <row r="11" spans="1:23" ht="45" x14ac:dyDescent="0.25">
      <c r="A11" s="69">
        <v>5</v>
      </c>
      <c r="B11" s="69" t="str">
        <f>Cronograma!B14</f>
        <v>Noções de Administração Pública</v>
      </c>
      <c r="C11" s="67" t="s">
        <v>163</v>
      </c>
      <c r="D11" s="49">
        <v>44786</v>
      </c>
      <c r="E11" s="50">
        <v>0.29166666666666669</v>
      </c>
      <c r="F11" s="50">
        <v>0.33333333333333331</v>
      </c>
      <c r="G11" s="56">
        <f t="shared" si="1"/>
        <v>4.166666666666663E-2</v>
      </c>
      <c r="H11" s="51">
        <f t="shared" si="2"/>
        <v>44787</v>
      </c>
      <c r="I11" s="51" t="s">
        <v>83</v>
      </c>
      <c r="J11" s="52">
        <v>0.29166666666666669</v>
      </c>
      <c r="K11" s="52">
        <v>0.33333333333333331</v>
      </c>
      <c r="L11" s="56">
        <f t="shared" si="3"/>
        <v>0</v>
      </c>
      <c r="M11" s="53">
        <f t="shared" si="4"/>
        <v>44793</v>
      </c>
      <c r="N11" s="54" t="s">
        <v>84</v>
      </c>
      <c r="O11" s="55">
        <v>0.29166666666666669</v>
      </c>
      <c r="P11" s="55">
        <v>0.33333333333333331</v>
      </c>
      <c r="Q11" s="56">
        <f t="shared" si="5"/>
        <v>4.166666666666663E-2</v>
      </c>
      <c r="R11" s="57">
        <f t="shared" si="6"/>
        <v>44801</v>
      </c>
      <c r="S11" s="51" t="s">
        <v>84</v>
      </c>
      <c r="T11" s="50">
        <v>0.29166666666666669</v>
      </c>
      <c r="U11" s="50">
        <v>0.33333333333333331</v>
      </c>
      <c r="V11" s="56">
        <f t="shared" si="7"/>
        <v>4.166666666666663E-2</v>
      </c>
      <c r="W11" s="58">
        <f t="shared" si="8"/>
        <v>0.12499999999999989</v>
      </c>
    </row>
    <row r="12" spans="1:23" ht="30" x14ac:dyDescent="0.25">
      <c r="A12" s="69">
        <v>6</v>
      </c>
      <c r="B12" s="69" t="str">
        <f>Cronograma!B15</f>
        <v>Noções de Gestão Pública</v>
      </c>
      <c r="C12" s="67" t="s">
        <v>164</v>
      </c>
      <c r="D12" s="49">
        <v>44787</v>
      </c>
      <c r="E12" s="50">
        <v>0.29166666666666669</v>
      </c>
      <c r="F12" s="50">
        <v>0.33333333333333331</v>
      </c>
      <c r="G12" s="56">
        <f t="shared" si="1"/>
        <v>4.166666666666663E-2</v>
      </c>
      <c r="H12" s="51">
        <f t="shared" si="2"/>
        <v>44788</v>
      </c>
      <c r="I12" s="51" t="s">
        <v>83</v>
      </c>
      <c r="J12" s="52">
        <v>0.29166666666666669</v>
      </c>
      <c r="K12" s="52">
        <v>0.33333333333333331</v>
      </c>
      <c r="L12" s="56">
        <f t="shared" si="3"/>
        <v>0</v>
      </c>
      <c r="M12" s="53">
        <f t="shared" si="4"/>
        <v>44794</v>
      </c>
      <c r="N12" s="54" t="s">
        <v>84</v>
      </c>
      <c r="O12" s="55">
        <v>0.29166666666666669</v>
      </c>
      <c r="P12" s="55">
        <v>0.33333333333333331</v>
      </c>
      <c r="Q12" s="56">
        <f t="shared" si="5"/>
        <v>4.166666666666663E-2</v>
      </c>
      <c r="R12" s="57">
        <f t="shared" si="6"/>
        <v>44802</v>
      </c>
      <c r="S12" s="51" t="s">
        <v>84</v>
      </c>
      <c r="T12" s="50">
        <v>0.29166666666666669</v>
      </c>
      <c r="U12" s="50">
        <v>0.33333333333333331</v>
      </c>
      <c r="V12" s="56">
        <f t="shared" si="7"/>
        <v>4.166666666666663E-2</v>
      </c>
      <c r="W12" s="58">
        <f t="shared" si="8"/>
        <v>0.12499999999999989</v>
      </c>
    </row>
    <row r="13" spans="1:23" ht="30" x14ac:dyDescent="0.25">
      <c r="A13" s="69">
        <v>7</v>
      </c>
      <c r="B13" s="69" t="str">
        <f>Cronograma!B16</f>
        <v>Noções de Direito Constitucional</v>
      </c>
      <c r="C13" s="67" t="s">
        <v>165</v>
      </c>
      <c r="D13" s="49">
        <v>44788</v>
      </c>
      <c r="E13" s="50">
        <v>0.29166666666666669</v>
      </c>
      <c r="F13" s="50">
        <v>0.33333333333333331</v>
      </c>
      <c r="G13" s="56">
        <f t="shared" si="1"/>
        <v>4.166666666666663E-2</v>
      </c>
      <c r="H13" s="51">
        <f t="shared" si="2"/>
        <v>44789</v>
      </c>
      <c r="I13" s="51" t="s">
        <v>83</v>
      </c>
      <c r="J13" s="52">
        <v>0.29166666666666669</v>
      </c>
      <c r="K13" s="52">
        <v>0.33333333333333331</v>
      </c>
      <c r="L13" s="56">
        <f t="shared" si="3"/>
        <v>0</v>
      </c>
      <c r="M13" s="53">
        <f t="shared" si="4"/>
        <v>44795</v>
      </c>
      <c r="N13" s="54" t="s">
        <v>84</v>
      </c>
      <c r="O13" s="55">
        <v>0.29166666666666669</v>
      </c>
      <c r="P13" s="55">
        <v>0.33333333333333331</v>
      </c>
      <c r="Q13" s="56">
        <f t="shared" si="5"/>
        <v>4.166666666666663E-2</v>
      </c>
      <c r="R13" s="57">
        <f t="shared" si="6"/>
        <v>44803</v>
      </c>
      <c r="S13" s="51" t="s">
        <v>84</v>
      </c>
      <c r="T13" s="50">
        <v>0.29166666666666669</v>
      </c>
      <c r="U13" s="50">
        <v>0.33333333333333331</v>
      </c>
      <c r="V13" s="56">
        <f t="shared" si="7"/>
        <v>4.166666666666663E-2</v>
      </c>
      <c r="W13" s="58">
        <f t="shared" si="8"/>
        <v>0.12499999999999989</v>
      </c>
    </row>
    <row r="14" spans="1:23" ht="30" x14ac:dyDescent="0.25">
      <c r="A14" s="68">
        <v>8</v>
      </c>
      <c r="B14" s="68" t="str">
        <f>Cronograma!B17</f>
        <v>Noções de Direito do Trabalho</v>
      </c>
      <c r="C14" s="67" t="s">
        <v>166</v>
      </c>
      <c r="D14" s="49">
        <v>44789</v>
      </c>
      <c r="E14" s="50">
        <v>0.29166666666666669</v>
      </c>
      <c r="F14" s="50">
        <v>0.33333333333333331</v>
      </c>
      <c r="G14" s="56">
        <f t="shared" si="1"/>
        <v>4.166666666666663E-2</v>
      </c>
      <c r="H14" s="51">
        <f t="shared" si="2"/>
        <v>44790</v>
      </c>
      <c r="I14" s="51" t="s">
        <v>83</v>
      </c>
      <c r="J14" s="52">
        <v>0.29166666666666669</v>
      </c>
      <c r="K14" s="52">
        <v>0.33333333333333331</v>
      </c>
      <c r="L14" s="56">
        <f t="shared" si="3"/>
        <v>0</v>
      </c>
      <c r="M14" s="53">
        <f t="shared" si="4"/>
        <v>44796</v>
      </c>
      <c r="N14" s="54" t="s">
        <v>84</v>
      </c>
      <c r="O14" s="55">
        <v>0.29166666666666669</v>
      </c>
      <c r="P14" s="55">
        <v>0.33333333333333331</v>
      </c>
      <c r="Q14" s="56">
        <f t="shared" si="5"/>
        <v>4.166666666666663E-2</v>
      </c>
      <c r="R14" s="57">
        <f t="shared" si="6"/>
        <v>44804</v>
      </c>
      <c r="S14" s="51" t="s">
        <v>84</v>
      </c>
      <c r="T14" s="50">
        <v>0.29166666666666669</v>
      </c>
      <c r="U14" s="50">
        <v>0.33333333333333331</v>
      </c>
      <c r="V14" s="56">
        <f t="shared" si="7"/>
        <v>4.166666666666663E-2</v>
      </c>
      <c r="W14" s="58">
        <f t="shared" si="8"/>
        <v>0.12499999999999989</v>
      </c>
    </row>
    <row r="15" spans="1:23" ht="30" x14ac:dyDescent="0.25">
      <c r="A15" s="69">
        <v>9</v>
      </c>
      <c r="B15" s="69" t="str">
        <f>Cronograma!B18</f>
        <v>Noções de Direito Processual do Trabalho</v>
      </c>
      <c r="C15" s="67" t="s">
        <v>167</v>
      </c>
      <c r="D15" s="49">
        <v>44790</v>
      </c>
      <c r="E15" s="50">
        <v>0.29166666666666669</v>
      </c>
      <c r="F15" s="50">
        <v>0.33333333333333331</v>
      </c>
      <c r="G15" s="56">
        <f t="shared" si="1"/>
        <v>4.166666666666663E-2</v>
      </c>
      <c r="H15" s="51">
        <f t="shared" si="2"/>
        <v>44791</v>
      </c>
      <c r="I15" s="51" t="s">
        <v>83</v>
      </c>
      <c r="J15" s="52">
        <v>0.29166666666666669</v>
      </c>
      <c r="K15" s="52">
        <v>0.33333333333333331</v>
      </c>
      <c r="L15" s="56">
        <f t="shared" si="3"/>
        <v>0</v>
      </c>
      <c r="M15" s="53">
        <f t="shared" si="4"/>
        <v>44797</v>
      </c>
      <c r="N15" s="54" t="s">
        <v>84</v>
      </c>
      <c r="O15" s="55">
        <v>0.29166666666666669</v>
      </c>
      <c r="P15" s="55">
        <v>0.33333333333333331</v>
      </c>
      <c r="Q15" s="56">
        <f t="shared" si="5"/>
        <v>4.166666666666663E-2</v>
      </c>
      <c r="R15" s="57">
        <f t="shared" si="6"/>
        <v>44805</v>
      </c>
      <c r="S15" s="51" t="s">
        <v>84</v>
      </c>
      <c r="T15" s="50">
        <v>0.29166666666666669</v>
      </c>
      <c r="U15" s="50">
        <v>0.33333333333333331</v>
      </c>
      <c r="V15" s="56">
        <f t="shared" si="7"/>
        <v>4.166666666666663E-2</v>
      </c>
      <c r="W15" s="58">
        <f t="shared" si="8"/>
        <v>0.12499999999999989</v>
      </c>
    </row>
    <row r="16" spans="1:23" ht="45" x14ac:dyDescent="0.25">
      <c r="A16" s="81"/>
      <c r="B16" s="116"/>
      <c r="C16" s="67" t="s">
        <v>168</v>
      </c>
      <c r="D16" s="49">
        <v>44791</v>
      </c>
      <c r="E16" s="50">
        <v>0.29166666666666669</v>
      </c>
      <c r="F16" s="50">
        <v>0.33333333333333331</v>
      </c>
      <c r="G16" s="56">
        <f t="shared" si="1"/>
        <v>4.166666666666663E-2</v>
      </c>
      <c r="H16" s="51">
        <f t="shared" si="2"/>
        <v>44792</v>
      </c>
      <c r="I16" s="51" t="s">
        <v>83</v>
      </c>
      <c r="J16" s="52">
        <v>0.29166666666666669</v>
      </c>
      <c r="K16" s="52">
        <v>0.33333333333333331</v>
      </c>
      <c r="L16" s="56">
        <f t="shared" si="3"/>
        <v>0</v>
      </c>
      <c r="M16" s="53">
        <f t="shared" si="4"/>
        <v>44798</v>
      </c>
      <c r="N16" s="54" t="s">
        <v>84</v>
      </c>
      <c r="O16" s="55">
        <v>0.29166666666666669</v>
      </c>
      <c r="P16" s="55">
        <v>0.33333333333333331</v>
      </c>
      <c r="Q16" s="56">
        <f t="shared" si="5"/>
        <v>4.166666666666663E-2</v>
      </c>
      <c r="R16" s="57">
        <f t="shared" si="6"/>
        <v>44806</v>
      </c>
      <c r="S16" s="51" t="s">
        <v>84</v>
      </c>
      <c r="T16" s="50">
        <v>0.29166666666666669</v>
      </c>
      <c r="U16" s="50">
        <v>0.33333333333333331</v>
      </c>
      <c r="V16" s="56">
        <f t="shared" si="7"/>
        <v>4.166666666666663E-2</v>
      </c>
      <c r="W16" s="58">
        <f t="shared" si="8"/>
        <v>0.12499999999999989</v>
      </c>
    </row>
    <row r="17" spans="1:23" x14ac:dyDescent="0.25">
      <c r="A17" s="81"/>
      <c r="B17" s="117"/>
      <c r="C17" s="67" t="s">
        <v>169</v>
      </c>
      <c r="D17" s="49">
        <v>44792</v>
      </c>
      <c r="E17" s="50">
        <v>0.29166666666666669</v>
      </c>
      <c r="F17" s="50">
        <v>0.33333333333333331</v>
      </c>
      <c r="G17" s="56">
        <f t="shared" si="1"/>
        <v>4.166666666666663E-2</v>
      </c>
      <c r="H17" s="51">
        <f t="shared" si="2"/>
        <v>44793</v>
      </c>
      <c r="I17" s="51" t="s">
        <v>83</v>
      </c>
      <c r="J17" s="52">
        <v>0.29166666666666669</v>
      </c>
      <c r="K17" s="52">
        <v>0.33333333333333331</v>
      </c>
      <c r="L17" s="56">
        <f t="shared" si="3"/>
        <v>0</v>
      </c>
      <c r="M17" s="53">
        <f t="shared" si="4"/>
        <v>44799</v>
      </c>
      <c r="N17" s="54" t="s">
        <v>84</v>
      </c>
      <c r="O17" s="55">
        <v>0.29166666666666669</v>
      </c>
      <c r="P17" s="55">
        <v>0.33333333333333331</v>
      </c>
      <c r="Q17" s="56">
        <f t="shared" si="5"/>
        <v>4.166666666666663E-2</v>
      </c>
      <c r="R17" s="57">
        <f t="shared" si="6"/>
        <v>44807</v>
      </c>
      <c r="S17" s="51" t="s">
        <v>84</v>
      </c>
      <c r="T17" s="50">
        <v>0.29166666666666669</v>
      </c>
      <c r="U17" s="50">
        <v>0.33333333333333331</v>
      </c>
      <c r="V17" s="56">
        <f t="shared" si="7"/>
        <v>4.166666666666663E-2</v>
      </c>
      <c r="W17" s="58">
        <f t="shared" si="8"/>
        <v>0.12499999999999989</v>
      </c>
    </row>
    <row r="18" spans="1:23" x14ac:dyDescent="0.25">
      <c r="A18" s="81"/>
      <c r="B18" s="117"/>
      <c r="C18" s="67" t="s">
        <v>170</v>
      </c>
      <c r="D18" s="49">
        <v>44793</v>
      </c>
      <c r="E18" s="50">
        <v>0.29166666666666669</v>
      </c>
      <c r="F18" s="50">
        <v>0.33333333333333331</v>
      </c>
      <c r="G18" s="56">
        <f t="shared" si="1"/>
        <v>4.166666666666663E-2</v>
      </c>
      <c r="H18" s="51">
        <f t="shared" si="2"/>
        <v>44794</v>
      </c>
      <c r="I18" s="51" t="s">
        <v>83</v>
      </c>
      <c r="J18" s="52">
        <v>0.29166666666666669</v>
      </c>
      <c r="K18" s="52">
        <v>0.33333333333333331</v>
      </c>
      <c r="L18" s="56">
        <f t="shared" si="3"/>
        <v>0</v>
      </c>
      <c r="M18" s="53">
        <f t="shared" si="4"/>
        <v>44800</v>
      </c>
      <c r="N18" s="54" t="s">
        <v>84</v>
      </c>
      <c r="O18" s="55">
        <v>0.29166666666666669</v>
      </c>
      <c r="P18" s="55">
        <v>0.33333333333333331</v>
      </c>
      <c r="Q18" s="56">
        <f t="shared" si="5"/>
        <v>4.166666666666663E-2</v>
      </c>
      <c r="R18" s="57">
        <f t="shared" si="6"/>
        <v>44808</v>
      </c>
      <c r="S18" s="51" t="s">
        <v>84</v>
      </c>
      <c r="T18" s="50">
        <v>0.29166666666666669</v>
      </c>
      <c r="U18" s="50">
        <v>0.33333333333333331</v>
      </c>
      <c r="V18" s="56">
        <f t="shared" si="7"/>
        <v>4.166666666666663E-2</v>
      </c>
      <c r="W18" s="58">
        <f t="shared" si="8"/>
        <v>0.12499999999999989</v>
      </c>
    </row>
    <row r="19" spans="1:23" ht="60" x14ac:dyDescent="0.25">
      <c r="A19" s="81"/>
      <c r="B19" s="117"/>
      <c r="C19" s="67" t="s">
        <v>171</v>
      </c>
      <c r="D19" s="49">
        <v>44794</v>
      </c>
      <c r="E19" s="50">
        <v>0.29166666666666669</v>
      </c>
      <c r="F19" s="50">
        <v>0.33333333333333331</v>
      </c>
      <c r="G19" s="56">
        <f t="shared" si="1"/>
        <v>4.166666666666663E-2</v>
      </c>
      <c r="H19" s="51">
        <f t="shared" si="2"/>
        <v>44795</v>
      </c>
      <c r="I19" s="51" t="s">
        <v>83</v>
      </c>
      <c r="J19" s="52">
        <v>0.29166666666666669</v>
      </c>
      <c r="K19" s="52">
        <v>0.33333333333333331</v>
      </c>
      <c r="L19" s="56">
        <f t="shared" si="3"/>
        <v>0</v>
      </c>
      <c r="M19" s="53">
        <f t="shared" si="4"/>
        <v>44801</v>
      </c>
      <c r="N19" s="54" t="s">
        <v>84</v>
      </c>
      <c r="O19" s="55">
        <v>0.29166666666666669</v>
      </c>
      <c r="P19" s="55">
        <v>0.33333333333333331</v>
      </c>
      <c r="Q19" s="56">
        <f t="shared" si="5"/>
        <v>4.166666666666663E-2</v>
      </c>
      <c r="R19" s="57">
        <f t="shared" si="6"/>
        <v>44809</v>
      </c>
      <c r="S19" s="51" t="s">
        <v>84</v>
      </c>
      <c r="T19" s="50">
        <v>0.29166666666666669</v>
      </c>
      <c r="U19" s="50">
        <v>0.33333333333333331</v>
      </c>
      <c r="V19" s="56">
        <f t="shared" si="7"/>
        <v>4.166666666666663E-2</v>
      </c>
      <c r="W19" s="58">
        <f t="shared" si="8"/>
        <v>0.12499999999999989</v>
      </c>
    </row>
    <row r="20" spans="1:23" x14ac:dyDescent="0.25">
      <c r="A20" s="81"/>
      <c r="B20" s="117"/>
      <c r="C20" s="67" t="s">
        <v>172</v>
      </c>
      <c r="D20" s="49">
        <v>44795</v>
      </c>
      <c r="E20" s="50">
        <v>0.29166666666666669</v>
      </c>
      <c r="F20" s="50">
        <v>0.33333333333333331</v>
      </c>
      <c r="G20" s="56">
        <f t="shared" si="1"/>
        <v>4.166666666666663E-2</v>
      </c>
      <c r="H20" s="51">
        <f t="shared" si="2"/>
        <v>44796</v>
      </c>
      <c r="I20" s="51" t="s">
        <v>83</v>
      </c>
      <c r="J20" s="52">
        <v>0.29166666666666669</v>
      </c>
      <c r="K20" s="52">
        <v>0.33333333333333331</v>
      </c>
      <c r="L20" s="56">
        <f t="shared" si="3"/>
        <v>0</v>
      </c>
      <c r="M20" s="53">
        <f t="shared" si="4"/>
        <v>44802</v>
      </c>
      <c r="N20" s="54" t="s">
        <v>84</v>
      </c>
      <c r="O20" s="55">
        <v>0.29166666666666669</v>
      </c>
      <c r="P20" s="55">
        <v>0.33333333333333331</v>
      </c>
      <c r="Q20" s="56">
        <f t="shared" si="5"/>
        <v>4.166666666666663E-2</v>
      </c>
      <c r="R20" s="57">
        <f t="shared" si="6"/>
        <v>44810</v>
      </c>
      <c r="S20" s="51" t="s">
        <v>84</v>
      </c>
      <c r="T20" s="50">
        <v>0.29166666666666669</v>
      </c>
      <c r="U20" s="50">
        <v>0.33333333333333331</v>
      </c>
      <c r="V20" s="56">
        <f t="shared" si="7"/>
        <v>4.166666666666663E-2</v>
      </c>
      <c r="W20" s="58">
        <f t="shared" si="8"/>
        <v>0.12499999999999989</v>
      </c>
    </row>
    <row r="21" spans="1:23" ht="45" x14ac:dyDescent="0.25">
      <c r="A21" s="81"/>
      <c r="B21" s="117"/>
      <c r="C21" s="67" t="s">
        <v>173</v>
      </c>
      <c r="D21" s="49">
        <v>44796</v>
      </c>
      <c r="E21" s="50">
        <v>0.29166666666666669</v>
      </c>
      <c r="F21" s="50">
        <v>0.33333333333333331</v>
      </c>
      <c r="G21" s="56">
        <f t="shared" si="1"/>
        <v>4.166666666666663E-2</v>
      </c>
      <c r="H21" s="51">
        <f t="shared" si="2"/>
        <v>44797</v>
      </c>
      <c r="I21" s="51" t="s">
        <v>83</v>
      </c>
      <c r="J21" s="52">
        <v>0.29166666666666669</v>
      </c>
      <c r="K21" s="52">
        <v>0.33333333333333331</v>
      </c>
      <c r="L21" s="56">
        <f t="shared" si="3"/>
        <v>0</v>
      </c>
      <c r="M21" s="53">
        <f t="shared" si="4"/>
        <v>44803</v>
      </c>
      <c r="N21" s="54" t="s">
        <v>84</v>
      </c>
      <c r="O21" s="55">
        <v>0.29166666666666669</v>
      </c>
      <c r="P21" s="55">
        <v>0.33333333333333331</v>
      </c>
      <c r="Q21" s="56">
        <f t="shared" si="5"/>
        <v>4.166666666666663E-2</v>
      </c>
      <c r="R21" s="57">
        <f t="shared" si="6"/>
        <v>44811</v>
      </c>
      <c r="S21" s="51" t="s">
        <v>84</v>
      </c>
      <c r="T21" s="50">
        <v>0.29166666666666669</v>
      </c>
      <c r="U21" s="50">
        <v>0.33333333333333331</v>
      </c>
      <c r="V21" s="56">
        <f t="shared" si="7"/>
        <v>4.166666666666663E-2</v>
      </c>
      <c r="W21" s="58">
        <f t="shared" si="8"/>
        <v>0.12499999999999989</v>
      </c>
    </row>
    <row r="22" spans="1:23" ht="45" x14ac:dyDescent="0.25">
      <c r="A22" s="81"/>
      <c r="B22" s="117"/>
      <c r="C22" s="67" t="s">
        <v>174</v>
      </c>
      <c r="D22" s="49">
        <v>44797</v>
      </c>
      <c r="E22" s="50">
        <v>0.29166666666666669</v>
      </c>
      <c r="F22" s="50">
        <v>0.33333333333333331</v>
      </c>
      <c r="G22" s="56">
        <f t="shared" si="1"/>
        <v>4.166666666666663E-2</v>
      </c>
      <c r="H22" s="51">
        <f t="shared" si="2"/>
        <v>44798</v>
      </c>
      <c r="I22" s="51" t="s">
        <v>83</v>
      </c>
      <c r="J22" s="52">
        <v>0.29166666666666669</v>
      </c>
      <c r="K22" s="52">
        <v>0.33333333333333331</v>
      </c>
      <c r="L22" s="56">
        <f t="shared" si="3"/>
        <v>0</v>
      </c>
      <c r="M22" s="53">
        <f t="shared" si="4"/>
        <v>44804</v>
      </c>
      <c r="N22" s="54" t="s">
        <v>84</v>
      </c>
      <c r="O22" s="55">
        <v>0.29166666666666669</v>
      </c>
      <c r="P22" s="55">
        <v>0.33333333333333331</v>
      </c>
      <c r="Q22" s="56">
        <f t="shared" si="5"/>
        <v>4.166666666666663E-2</v>
      </c>
      <c r="R22" s="57">
        <f t="shared" si="6"/>
        <v>44812</v>
      </c>
      <c r="S22" s="51" t="s">
        <v>84</v>
      </c>
      <c r="T22" s="50">
        <v>0.29166666666666669</v>
      </c>
      <c r="U22" s="50">
        <v>0.33333333333333331</v>
      </c>
      <c r="V22" s="56">
        <f t="shared" si="7"/>
        <v>4.166666666666663E-2</v>
      </c>
      <c r="W22" s="58">
        <f t="shared" si="8"/>
        <v>0.12499999999999989</v>
      </c>
    </row>
    <row r="23" spans="1:23" x14ac:dyDescent="0.25">
      <c r="A23" s="81"/>
      <c r="B23" s="117"/>
      <c r="C23" s="67" t="s">
        <v>175</v>
      </c>
      <c r="D23" s="49">
        <v>44798</v>
      </c>
      <c r="E23" s="50">
        <v>0.29166666666666669</v>
      </c>
      <c r="F23" s="50">
        <v>0.33333333333333331</v>
      </c>
      <c r="G23" s="56">
        <f t="shared" si="1"/>
        <v>4.166666666666663E-2</v>
      </c>
      <c r="H23" s="51">
        <f t="shared" si="2"/>
        <v>44799</v>
      </c>
      <c r="I23" s="51" t="s">
        <v>83</v>
      </c>
      <c r="J23" s="52">
        <v>0.29166666666666669</v>
      </c>
      <c r="K23" s="52">
        <v>0.33333333333333331</v>
      </c>
      <c r="L23" s="56">
        <f t="shared" si="3"/>
        <v>0</v>
      </c>
      <c r="M23" s="53">
        <f t="shared" si="4"/>
        <v>44805</v>
      </c>
      <c r="N23" s="54" t="s">
        <v>84</v>
      </c>
      <c r="O23" s="55">
        <v>0.29166666666666669</v>
      </c>
      <c r="P23" s="55">
        <v>0.33333333333333331</v>
      </c>
      <c r="Q23" s="56">
        <f t="shared" si="5"/>
        <v>4.166666666666663E-2</v>
      </c>
      <c r="R23" s="57">
        <f t="shared" si="6"/>
        <v>44813</v>
      </c>
      <c r="S23" s="51" t="s">
        <v>84</v>
      </c>
      <c r="T23" s="50">
        <v>0.29166666666666669</v>
      </c>
      <c r="U23" s="50">
        <v>0.33333333333333331</v>
      </c>
      <c r="V23" s="56">
        <f t="shared" si="7"/>
        <v>4.166666666666663E-2</v>
      </c>
      <c r="W23" s="58">
        <f t="shared" si="8"/>
        <v>0.12499999999999989</v>
      </c>
    </row>
    <row r="24" spans="1:23" x14ac:dyDescent="0.25">
      <c r="A24" s="81"/>
      <c r="B24" s="117"/>
      <c r="C24" s="67" t="s">
        <v>176</v>
      </c>
      <c r="D24" s="49">
        <v>44799</v>
      </c>
      <c r="E24" s="50">
        <v>0.29166666666666669</v>
      </c>
      <c r="F24" s="50">
        <v>0.33333333333333331</v>
      </c>
      <c r="G24" s="56">
        <f t="shared" si="1"/>
        <v>4.166666666666663E-2</v>
      </c>
      <c r="H24" s="51">
        <f t="shared" si="2"/>
        <v>44800</v>
      </c>
      <c r="I24" s="51" t="s">
        <v>83</v>
      </c>
      <c r="J24" s="52">
        <v>0.29166666666666669</v>
      </c>
      <c r="K24" s="52">
        <v>0.33333333333333331</v>
      </c>
      <c r="L24" s="56">
        <f t="shared" si="3"/>
        <v>0</v>
      </c>
      <c r="M24" s="53">
        <f t="shared" si="4"/>
        <v>44806</v>
      </c>
      <c r="N24" s="54" t="s">
        <v>84</v>
      </c>
      <c r="O24" s="55">
        <v>0.29166666666666669</v>
      </c>
      <c r="P24" s="55">
        <v>0.33333333333333331</v>
      </c>
      <c r="Q24" s="56">
        <f t="shared" si="5"/>
        <v>4.166666666666663E-2</v>
      </c>
      <c r="R24" s="57">
        <f t="shared" si="6"/>
        <v>44814</v>
      </c>
      <c r="S24" s="51" t="s">
        <v>84</v>
      </c>
      <c r="T24" s="50">
        <v>0.29166666666666669</v>
      </c>
      <c r="U24" s="50">
        <v>0.33333333333333331</v>
      </c>
      <c r="V24" s="56">
        <f t="shared" si="7"/>
        <v>4.166666666666663E-2</v>
      </c>
      <c r="W24" s="58">
        <f t="shared" si="8"/>
        <v>0.12499999999999989</v>
      </c>
    </row>
    <row r="25" spans="1:23" x14ac:dyDescent="0.25">
      <c r="A25" s="81"/>
      <c r="B25" s="117"/>
      <c r="C25" s="67" t="s">
        <v>177</v>
      </c>
      <c r="D25" s="49">
        <v>44800</v>
      </c>
      <c r="E25" s="50">
        <v>0.29166666666666669</v>
      </c>
      <c r="F25" s="50">
        <v>0.33333333333333331</v>
      </c>
      <c r="G25" s="56">
        <f t="shared" si="1"/>
        <v>4.166666666666663E-2</v>
      </c>
      <c r="H25" s="51">
        <f t="shared" si="2"/>
        <v>44801</v>
      </c>
      <c r="I25" s="51" t="s">
        <v>83</v>
      </c>
      <c r="J25" s="52">
        <v>0.29166666666666669</v>
      </c>
      <c r="K25" s="52">
        <v>0.33333333333333331</v>
      </c>
      <c r="L25" s="56">
        <f t="shared" si="3"/>
        <v>0</v>
      </c>
      <c r="M25" s="53">
        <f t="shared" si="4"/>
        <v>44807</v>
      </c>
      <c r="N25" s="54" t="s">
        <v>84</v>
      </c>
      <c r="O25" s="55">
        <v>0.29166666666666669</v>
      </c>
      <c r="P25" s="55">
        <v>0.33333333333333331</v>
      </c>
      <c r="Q25" s="56">
        <f t="shared" si="5"/>
        <v>4.166666666666663E-2</v>
      </c>
      <c r="R25" s="57">
        <f t="shared" si="6"/>
        <v>44815</v>
      </c>
      <c r="S25" s="51" t="s">
        <v>84</v>
      </c>
      <c r="T25" s="50">
        <v>0.29166666666666669</v>
      </c>
      <c r="U25" s="50">
        <v>0.33333333333333331</v>
      </c>
      <c r="V25" s="56">
        <f t="shared" si="7"/>
        <v>4.166666666666663E-2</v>
      </c>
      <c r="W25" s="58">
        <f t="shared" si="8"/>
        <v>0.12499999999999989</v>
      </c>
    </row>
    <row r="26" spans="1:23" ht="30" x14ac:dyDescent="0.25">
      <c r="A26" s="82"/>
      <c r="B26" s="118"/>
      <c r="C26" s="67" t="s">
        <v>178</v>
      </c>
      <c r="D26" s="49">
        <v>44801</v>
      </c>
      <c r="E26" s="50">
        <v>0.29166666666666669</v>
      </c>
      <c r="F26" s="50">
        <v>0.33333333333333331</v>
      </c>
      <c r="G26" s="56">
        <f t="shared" si="1"/>
        <v>4.166666666666663E-2</v>
      </c>
      <c r="H26" s="51">
        <f t="shared" si="2"/>
        <v>44802</v>
      </c>
      <c r="I26" s="51" t="s">
        <v>83</v>
      </c>
      <c r="J26" s="52">
        <v>0.29166666666666669</v>
      </c>
      <c r="K26" s="52">
        <v>0.33333333333333331</v>
      </c>
      <c r="L26" s="56">
        <f t="shared" si="3"/>
        <v>0</v>
      </c>
      <c r="M26" s="53">
        <f t="shared" si="4"/>
        <v>44808</v>
      </c>
      <c r="N26" s="54" t="s">
        <v>84</v>
      </c>
      <c r="O26" s="55">
        <v>0.29166666666666669</v>
      </c>
      <c r="P26" s="55">
        <v>0.33333333333333331</v>
      </c>
      <c r="Q26" s="56">
        <f t="shared" si="5"/>
        <v>4.166666666666663E-2</v>
      </c>
      <c r="R26" s="57">
        <f t="shared" si="6"/>
        <v>44816</v>
      </c>
      <c r="S26" s="51" t="s">
        <v>84</v>
      </c>
      <c r="T26" s="50">
        <v>0.29166666666666669</v>
      </c>
      <c r="U26" s="50">
        <v>0.33333333333333331</v>
      </c>
      <c r="V26" s="56">
        <f t="shared" si="7"/>
        <v>4.166666666666663E-2</v>
      </c>
      <c r="W26" s="58">
        <f t="shared" si="8"/>
        <v>0.12499999999999989</v>
      </c>
    </row>
    <row r="27" spans="1:23" ht="45" x14ac:dyDescent="0.25">
      <c r="A27" s="2"/>
      <c r="B27" s="119"/>
      <c r="C27" s="67" t="s">
        <v>179</v>
      </c>
      <c r="D27" s="49">
        <v>44802</v>
      </c>
      <c r="E27" s="50">
        <v>0.29166666666666669</v>
      </c>
      <c r="F27" s="50">
        <v>0.33333333333333331</v>
      </c>
      <c r="G27" s="56">
        <f t="shared" si="1"/>
        <v>4.166666666666663E-2</v>
      </c>
      <c r="H27" s="51">
        <f t="shared" si="2"/>
        <v>44803</v>
      </c>
      <c r="I27" s="51" t="s">
        <v>83</v>
      </c>
      <c r="J27" s="52">
        <v>0.29166666666666669</v>
      </c>
      <c r="K27" s="52">
        <v>0.33333333333333331</v>
      </c>
      <c r="L27" s="56">
        <f t="shared" si="3"/>
        <v>0</v>
      </c>
      <c r="M27" s="53">
        <f t="shared" si="4"/>
        <v>44809</v>
      </c>
      <c r="N27" s="54" t="s">
        <v>84</v>
      </c>
      <c r="O27" s="55">
        <v>0.29166666666666669</v>
      </c>
      <c r="P27" s="55">
        <v>0.33333333333333331</v>
      </c>
      <c r="Q27" s="56">
        <f t="shared" si="5"/>
        <v>4.166666666666663E-2</v>
      </c>
      <c r="R27" s="57">
        <f t="shared" si="6"/>
        <v>44817</v>
      </c>
      <c r="S27" s="51" t="s">
        <v>84</v>
      </c>
      <c r="T27" s="50">
        <v>0.29166666666666669</v>
      </c>
      <c r="U27" s="50">
        <v>0.33333333333333331</v>
      </c>
      <c r="V27" s="56">
        <f t="shared" si="7"/>
        <v>4.166666666666663E-2</v>
      </c>
      <c r="W27" s="58">
        <f t="shared" si="8"/>
        <v>0.12499999999999989</v>
      </c>
    </row>
    <row r="28" spans="1:23" ht="30" x14ac:dyDescent="0.25">
      <c r="A28" s="2"/>
      <c r="B28" s="119"/>
      <c r="C28" s="67" t="s">
        <v>180</v>
      </c>
      <c r="D28" s="49">
        <v>44803</v>
      </c>
      <c r="E28" s="50">
        <v>0.29166666666666669</v>
      </c>
      <c r="F28" s="50">
        <v>0.33333333333333331</v>
      </c>
      <c r="G28" s="56">
        <f t="shared" si="1"/>
        <v>4.166666666666663E-2</v>
      </c>
      <c r="H28" s="51">
        <f t="shared" si="2"/>
        <v>44804</v>
      </c>
      <c r="I28" s="51" t="s">
        <v>83</v>
      </c>
      <c r="J28" s="52">
        <v>0.29166666666666669</v>
      </c>
      <c r="K28" s="52">
        <v>0.33333333333333331</v>
      </c>
      <c r="L28" s="56">
        <f t="shared" si="3"/>
        <v>0</v>
      </c>
      <c r="M28" s="53">
        <f t="shared" si="4"/>
        <v>44810</v>
      </c>
      <c r="N28" s="54" t="s">
        <v>84</v>
      </c>
      <c r="O28" s="55">
        <v>0.29166666666666669</v>
      </c>
      <c r="P28" s="55">
        <v>0.33333333333333331</v>
      </c>
      <c r="Q28" s="56">
        <f t="shared" si="5"/>
        <v>4.166666666666663E-2</v>
      </c>
      <c r="R28" s="57">
        <f t="shared" si="6"/>
        <v>44818</v>
      </c>
      <c r="S28" s="51" t="s">
        <v>84</v>
      </c>
      <c r="T28" s="50">
        <v>0.29166666666666669</v>
      </c>
      <c r="U28" s="50">
        <v>0.33333333333333331</v>
      </c>
      <c r="V28" s="56">
        <f t="shared" si="7"/>
        <v>4.166666666666663E-2</v>
      </c>
      <c r="W28" s="58">
        <f t="shared" si="8"/>
        <v>0.12499999999999989</v>
      </c>
    </row>
    <row r="29" spans="1:23" x14ac:dyDescent="0.25">
      <c r="A29" s="2"/>
      <c r="B29" s="119"/>
      <c r="C29" s="67" t="s">
        <v>181</v>
      </c>
      <c r="D29" s="49">
        <v>44804</v>
      </c>
      <c r="E29" s="50">
        <v>0.29166666666666669</v>
      </c>
      <c r="F29" s="50">
        <v>0.33333333333333331</v>
      </c>
      <c r="G29" s="56">
        <f t="shared" si="1"/>
        <v>4.166666666666663E-2</v>
      </c>
      <c r="H29" s="51">
        <f t="shared" si="2"/>
        <v>44805</v>
      </c>
      <c r="I29" s="51" t="s">
        <v>83</v>
      </c>
      <c r="J29" s="52">
        <v>0.29166666666666669</v>
      </c>
      <c r="K29" s="52">
        <v>0.33333333333333331</v>
      </c>
      <c r="L29" s="56">
        <f t="shared" si="3"/>
        <v>0</v>
      </c>
      <c r="M29" s="53">
        <f t="shared" si="4"/>
        <v>44811</v>
      </c>
      <c r="N29" s="54" t="s">
        <v>84</v>
      </c>
      <c r="O29" s="55">
        <v>0.29166666666666669</v>
      </c>
      <c r="P29" s="55">
        <v>0.33333333333333331</v>
      </c>
      <c r="Q29" s="56">
        <f t="shared" si="5"/>
        <v>4.166666666666663E-2</v>
      </c>
      <c r="R29" s="57">
        <f t="shared" si="6"/>
        <v>44819</v>
      </c>
      <c r="S29" s="51" t="s">
        <v>84</v>
      </c>
      <c r="T29" s="50">
        <v>0.29166666666666669</v>
      </c>
      <c r="U29" s="50">
        <v>0.33333333333333331</v>
      </c>
      <c r="V29" s="56">
        <f t="shared" si="7"/>
        <v>4.166666666666663E-2</v>
      </c>
      <c r="W29" s="58">
        <f t="shared" si="8"/>
        <v>0.12499999999999989</v>
      </c>
    </row>
    <row r="30" spans="1:23" x14ac:dyDescent="0.25">
      <c r="A30" s="2"/>
      <c r="B30" s="119"/>
      <c r="C30" s="67" t="s">
        <v>182</v>
      </c>
      <c r="D30" s="49">
        <v>44805</v>
      </c>
      <c r="E30" s="50">
        <v>0.29166666666666669</v>
      </c>
      <c r="F30" s="50">
        <v>0.33333333333333331</v>
      </c>
      <c r="G30" s="56">
        <f t="shared" si="1"/>
        <v>4.166666666666663E-2</v>
      </c>
      <c r="H30" s="51">
        <f t="shared" si="2"/>
        <v>44806</v>
      </c>
      <c r="I30" s="51" t="s">
        <v>83</v>
      </c>
      <c r="J30" s="52">
        <v>0.29166666666666669</v>
      </c>
      <c r="K30" s="52">
        <v>0.33333333333333331</v>
      </c>
      <c r="L30" s="56">
        <f t="shared" si="3"/>
        <v>0</v>
      </c>
      <c r="M30" s="53">
        <f t="shared" si="4"/>
        <v>44812</v>
      </c>
      <c r="N30" s="54" t="s">
        <v>84</v>
      </c>
      <c r="O30" s="55">
        <v>0.29166666666666669</v>
      </c>
      <c r="P30" s="55">
        <v>0.33333333333333331</v>
      </c>
      <c r="Q30" s="56">
        <f t="shared" si="5"/>
        <v>4.166666666666663E-2</v>
      </c>
      <c r="R30" s="57">
        <f t="shared" si="6"/>
        <v>44820</v>
      </c>
      <c r="S30" s="51" t="s">
        <v>84</v>
      </c>
      <c r="T30" s="50">
        <v>0.29166666666666669</v>
      </c>
      <c r="U30" s="50">
        <v>0.33333333333333331</v>
      </c>
      <c r="V30" s="56">
        <f t="shared" si="7"/>
        <v>4.166666666666663E-2</v>
      </c>
      <c r="W30" s="58">
        <f t="shared" si="8"/>
        <v>0.12499999999999989</v>
      </c>
    </row>
    <row r="31" spans="1:23" x14ac:dyDescent="0.25">
      <c r="A31" s="2"/>
      <c r="B31" s="119"/>
      <c r="C31" s="67" t="s">
        <v>183</v>
      </c>
      <c r="D31" s="49">
        <v>44806</v>
      </c>
      <c r="E31" s="50">
        <v>0.29166666666666669</v>
      </c>
      <c r="F31" s="50">
        <v>0.33333333333333331</v>
      </c>
      <c r="G31" s="56">
        <f t="shared" si="1"/>
        <v>4.166666666666663E-2</v>
      </c>
      <c r="H31" s="51">
        <f t="shared" si="2"/>
        <v>44807</v>
      </c>
      <c r="I31" s="51" t="s">
        <v>83</v>
      </c>
      <c r="J31" s="52">
        <v>0.29166666666666669</v>
      </c>
      <c r="K31" s="52">
        <v>0.33333333333333331</v>
      </c>
      <c r="L31" s="56">
        <f t="shared" si="3"/>
        <v>0</v>
      </c>
      <c r="M31" s="53">
        <f t="shared" si="4"/>
        <v>44813</v>
      </c>
      <c r="N31" s="54" t="s">
        <v>84</v>
      </c>
      <c r="O31" s="55">
        <v>0.29166666666666669</v>
      </c>
      <c r="P31" s="55">
        <v>0.33333333333333331</v>
      </c>
      <c r="Q31" s="56">
        <f t="shared" si="5"/>
        <v>4.166666666666663E-2</v>
      </c>
      <c r="R31" s="57">
        <f t="shared" si="6"/>
        <v>44821</v>
      </c>
      <c r="S31" s="51" t="s">
        <v>84</v>
      </c>
      <c r="T31" s="50">
        <v>0.29166666666666669</v>
      </c>
      <c r="U31" s="50">
        <v>0.33333333333333331</v>
      </c>
      <c r="V31" s="56">
        <f t="shared" si="7"/>
        <v>4.166666666666663E-2</v>
      </c>
      <c r="W31" s="58">
        <f t="shared" si="8"/>
        <v>0.12499999999999989</v>
      </c>
    </row>
    <row r="32" spans="1:23" ht="30" x14ac:dyDescent="0.25">
      <c r="A32" s="2"/>
      <c r="B32" s="119"/>
      <c r="C32" s="67" t="s">
        <v>184</v>
      </c>
      <c r="D32" s="49">
        <v>44807</v>
      </c>
      <c r="E32" s="50">
        <v>0.29166666666666669</v>
      </c>
      <c r="F32" s="50">
        <v>0.33333333333333331</v>
      </c>
      <c r="G32" s="56">
        <f t="shared" si="1"/>
        <v>4.166666666666663E-2</v>
      </c>
      <c r="H32" s="51">
        <f t="shared" si="2"/>
        <v>44808</v>
      </c>
      <c r="I32" s="51" t="s">
        <v>83</v>
      </c>
      <c r="J32" s="52">
        <v>0.29166666666666669</v>
      </c>
      <c r="K32" s="52">
        <v>0.33333333333333331</v>
      </c>
      <c r="L32" s="56">
        <f t="shared" si="3"/>
        <v>0</v>
      </c>
      <c r="M32" s="53">
        <f t="shared" si="4"/>
        <v>44814</v>
      </c>
      <c r="N32" s="54" t="s">
        <v>84</v>
      </c>
      <c r="O32" s="55">
        <v>0.29166666666666669</v>
      </c>
      <c r="P32" s="55">
        <v>0.33333333333333331</v>
      </c>
      <c r="Q32" s="56">
        <f t="shared" si="5"/>
        <v>4.166666666666663E-2</v>
      </c>
      <c r="R32" s="57">
        <f t="shared" si="6"/>
        <v>44822</v>
      </c>
      <c r="S32" s="51" t="s">
        <v>84</v>
      </c>
      <c r="T32" s="50">
        <v>0.29166666666666669</v>
      </c>
      <c r="U32" s="50">
        <v>0.33333333333333331</v>
      </c>
      <c r="V32" s="56">
        <f t="shared" si="7"/>
        <v>4.166666666666663E-2</v>
      </c>
      <c r="W32" s="58">
        <f t="shared" si="8"/>
        <v>0.12499999999999989</v>
      </c>
    </row>
    <row r="33" spans="1:23" ht="30" x14ac:dyDescent="0.25">
      <c r="A33" s="2"/>
      <c r="B33" s="119"/>
      <c r="C33" s="67" t="s">
        <v>185</v>
      </c>
      <c r="D33" s="49">
        <v>44808</v>
      </c>
      <c r="E33" s="50">
        <v>0.29166666666666669</v>
      </c>
      <c r="F33" s="50">
        <v>0.33333333333333331</v>
      </c>
      <c r="G33" s="56">
        <f t="shared" si="1"/>
        <v>4.166666666666663E-2</v>
      </c>
      <c r="H33" s="51">
        <f t="shared" si="2"/>
        <v>44809</v>
      </c>
      <c r="I33" s="51" t="s">
        <v>83</v>
      </c>
      <c r="J33" s="52">
        <v>0.29166666666666669</v>
      </c>
      <c r="K33" s="52">
        <v>0.33333333333333331</v>
      </c>
      <c r="L33" s="56">
        <f t="shared" si="3"/>
        <v>0</v>
      </c>
      <c r="M33" s="53">
        <f t="shared" si="4"/>
        <v>44815</v>
      </c>
      <c r="N33" s="54" t="s">
        <v>84</v>
      </c>
      <c r="O33" s="55">
        <v>0.29166666666666669</v>
      </c>
      <c r="P33" s="55">
        <v>0.33333333333333331</v>
      </c>
      <c r="Q33" s="56">
        <f t="shared" si="5"/>
        <v>4.166666666666663E-2</v>
      </c>
      <c r="R33" s="57">
        <f t="shared" si="6"/>
        <v>44823</v>
      </c>
      <c r="S33" s="51" t="s">
        <v>84</v>
      </c>
      <c r="T33" s="50">
        <v>0.29166666666666669</v>
      </c>
      <c r="U33" s="50">
        <v>0.33333333333333331</v>
      </c>
      <c r="V33" s="56">
        <f t="shared" si="7"/>
        <v>4.166666666666663E-2</v>
      </c>
      <c r="W33" s="58">
        <f t="shared" si="8"/>
        <v>0.12499999999999989</v>
      </c>
    </row>
    <row r="34" spans="1:23" ht="30" x14ac:dyDescent="0.25">
      <c r="A34" s="2"/>
      <c r="B34" s="119"/>
      <c r="C34" s="67" t="s">
        <v>186</v>
      </c>
      <c r="D34" s="49">
        <v>44809</v>
      </c>
      <c r="E34" s="50">
        <v>0.29166666666666669</v>
      </c>
      <c r="F34" s="50">
        <v>0.33333333333333331</v>
      </c>
      <c r="G34" s="56">
        <f t="shared" si="1"/>
        <v>4.166666666666663E-2</v>
      </c>
      <c r="H34" s="51">
        <f t="shared" si="2"/>
        <v>44810</v>
      </c>
      <c r="I34" s="51" t="s">
        <v>83</v>
      </c>
      <c r="J34" s="52">
        <v>0.29166666666666669</v>
      </c>
      <c r="K34" s="52">
        <v>0.33333333333333331</v>
      </c>
      <c r="L34" s="56">
        <f t="shared" si="3"/>
        <v>0</v>
      </c>
      <c r="M34" s="53">
        <f t="shared" si="4"/>
        <v>44816</v>
      </c>
      <c r="N34" s="54" t="s">
        <v>84</v>
      </c>
      <c r="O34" s="55">
        <v>0.29166666666666669</v>
      </c>
      <c r="P34" s="55">
        <v>0.33333333333333331</v>
      </c>
      <c r="Q34" s="56">
        <f t="shared" si="5"/>
        <v>4.166666666666663E-2</v>
      </c>
      <c r="R34" s="57">
        <f t="shared" si="6"/>
        <v>44824</v>
      </c>
      <c r="S34" s="51" t="s">
        <v>84</v>
      </c>
      <c r="T34" s="50">
        <v>0.29166666666666669</v>
      </c>
      <c r="U34" s="50">
        <v>0.33333333333333331</v>
      </c>
      <c r="V34" s="56">
        <f t="shared" si="7"/>
        <v>4.166666666666663E-2</v>
      </c>
      <c r="W34" s="58">
        <f t="shared" si="8"/>
        <v>0.12499999999999989</v>
      </c>
    </row>
    <row r="35" spans="1:23" x14ac:dyDescent="0.25">
      <c r="A35" s="2"/>
      <c r="B35" s="119"/>
      <c r="C35" s="67" t="s">
        <v>187</v>
      </c>
      <c r="D35" s="49">
        <v>44810</v>
      </c>
      <c r="E35" s="50">
        <v>0.29166666666666669</v>
      </c>
      <c r="F35" s="50">
        <v>0.33333333333333331</v>
      </c>
      <c r="G35" s="56">
        <f t="shared" si="1"/>
        <v>4.166666666666663E-2</v>
      </c>
      <c r="H35" s="51">
        <f t="shared" si="2"/>
        <v>44811</v>
      </c>
      <c r="I35" s="51" t="s">
        <v>83</v>
      </c>
      <c r="J35" s="52">
        <v>0.29166666666666669</v>
      </c>
      <c r="K35" s="52">
        <v>0.33333333333333331</v>
      </c>
      <c r="L35" s="56">
        <f t="shared" si="3"/>
        <v>0</v>
      </c>
      <c r="M35" s="53">
        <f t="shared" si="4"/>
        <v>44817</v>
      </c>
      <c r="N35" s="54" t="s">
        <v>84</v>
      </c>
      <c r="O35" s="55">
        <v>0.29166666666666669</v>
      </c>
      <c r="P35" s="55">
        <v>0.33333333333333331</v>
      </c>
      <c r="Q35" s="56">
        <f t="shared" si="5"/>
        <v>4.166666666666663E-2</v>
      </c>
      <c r="R35" s="57">
        <f t="shared" si="6"/>
        <v>44825</v>
      </c>
      <c r="S35" s="51" t="s">
        <v>84</v>
      </c>
      <c r="T35" s="50">
        <v>0.29166666666666669</v>
      </c>
      <c r="U35" s="50">
        <v>0.33333333333333331</v>
      </c>
      <c r="V35" s="56">
        <f t="shared" si="7"/>
        <v>4.166666666666663E-2</v>
      </c>
      <c r="W35" s="58">
        <f t="shared" si="8"/>
        <v>0.12499999999999989</v>
      </c>
    </row>
    <row r="36" spans="1:23" x14ac:dyDescent="0.25">
      <c r="A36" s="2"/>
      <c r="B36" s="119"/>
      <c r="C36" s="67" t="s">
        <v>188</v>
      </c>
      <c r="D36" s="49">
        <v>44811</v>
      </c>
      <c r="E36" s="50">
        <v>0.29166666666666669</v>
      </c>
      <c r="F36" s="50">
        <v>0.33333333333333331</v>
      </c>
      <c r="G36" s="56">
        <f t="shared" si="1"/>
        <v>4.166666666666663E-2</v>
      </c>
      <c r="H36" s="51">
        <f t="shared" si="2"/>
        <v>44812</v>
      </c>
      <c r="I36" s="51" t="s">
        <v>83</v>
      </c>
      <c r="J36" s="52">
        <v>0.29166666666666669</v>
      </c>
      <c r="K36" s="52">
        <v>0.33333333333333331</v>
      </c>
      <c r="L36" s="56">
        <f t="shared" si="3"/>
        <v>0</v>
      </c>
      <c r="M36" s="53">
        <f t="shared" si="4"/>
        <v>44818</v>
      </c>
      <c r="N36" s="54" t="s">
        <v>84</v>
      </c>
      <c r="O36" s="55">
        <v>0.29166666666666669</v>
      </c>
      <c r="P36" s="55">
        <v>0.33333333333333331</v>
      </c>
      <c r="Q36" s="56">
        <f t="shared" si="5"/>
        <v>4.166666666666663E-2</v>
      </c>
      <c r="R36" s="57">
        <f t="shared" si="6"/>
        <v>44826</v>
      </c>
      <c r="S36" s="51" t="s">
        <v>84</v>
      </c>
      <c r="T36" s="50">
        <v>0.29166666666666669</v>
      </c>
      <c r="U36" s="50">
        <v>0.33333333333333331</v>
      </c>
      <c r="V36" s="56">
        <f t="shared" si="7"/>
        <v>4.166666666666663E-2</v>
      </c>
      <c r="W36" s="58">
        <f t="shared" si="8"/>
        <v>0.12499999999999989</v>
      </c>
    </row>
    <row r="37" spans="1:23" ht="15.75" thickBot="1" x14ac:dyDescent="0.3">
      <c r="B37" s="120"/>
      <c r="C37" s="67" t="s">
        <v>189</v>
      </c>
      <c r="D37" s="49">
        <v>44812</v>
      </c>
      <c r="E37" s="50">
        <v>0.29166666666666669</v>
      </c>
      <c r="F37" s="50">
        <v>0.33333333333333331</v>
      </c>
      <c r="G37" s="56">
        <f t="shared" si="1"/>
        <v>4.166666666666663E-2</v>
      </c>
      <c r="H37" s="51">
        <f t="shared" si="2"/>
        <v>44813</v>
      </c>
      <c r="I37" s="51" t="s">
        <v>83</v>
      </c>
      <c r="J37" s="52">
        <v>0.29166666666666669</v>
      </c>
      <c r="K37" s="52">
        <v>0.33333333333333331</v>
      </c>
      <c r="L37" s="56">
        <f t="shared" si="3"/>
        <v>0</v>
      </c>
      <c r="M37" s="53">
        <f t="shared" si="4"/>
        <v>44819</v>
      </c>
      <c r="N37" s="54" t="s">
        <v>84</v>
      </c>
      <c r="O37" s="55">
        <v>0.29166666666666669</v>
      </c>
      <c r="P37" s="55">
        <v>0.33333333333333331</v>
      </c>
      <c r="Q37" s="56">
        <f t="shared" si="5"/>
        <v>4.166666666666663E-2</v>
      </c>
      <c r="R37" s="121">
        <f t="shared" si="6"/>
        <v>44827</v>
      </c>
      <c r="S37" s="122" t="s">
        <v>84</v>
      </c>
      <c r="T37" s="123">
        <v>0.29166666666666669</v>
      </c>
      <c r="U37" s="123">
        <v>0.33333333333333331</v>
      </c>
      <c r="V37" s="124">
        <f t="shared" si="7"/>
        <v>4.166666666666663E-2</v>
      </c>
      <c r="W37" s="125">
        <f t="shared" si="8"/>
        <v>0.12499999999999989</v>
      </c>
    </row>
    <row r="38" spans="1:23" ht="15.75" thickBot="1" x14ac:dyDescent="0.3">
      <c r="C38" s="103" t="s">
        <v>85</v>
      </c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5"/>
    </row>
    <row r="39" spans="1:23" x14ac:dyDescent="0.25">
      <c r="C39" s="94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6"/>
    </row>
    <row r="40" spans="1:23" x14ac:dyDescent="0.25">
      <c r="C40" s="97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9"/>
    </row>
    <row r="41" spans="1:23" x14ac:dyDescent="0.25">
      <c r="C41" s="97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9"/>
    </row>
    <row r="42" spans="1:23" x14ac:dyDescent="0.25">
      <c r="C42" s="97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9"/>
    </row>
    <row r="43" spans="1:23" ht="15.75" thickBot="1" x14ac:dyDescent="0.3">
      <c r="C43" s="100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2"/>
    </row>
  </sheetData>
  <mergeCells count="2">
    <mergeCell ref="C38:Q38"/>
    <mergeCell ref="C39:Q43"/>
  </mergeCells>
  <dataValidations count="1">
    <dataValidation type="list" allowBlank="1" showInputMessage="1" showErrorMessage="1" sqref="N7:N37 I7:I37 S7:S37" xr:uid="{00000000-0002-0000-0B00-000000000000}">
      <formula1>"Sim, Não"</formula1>
    </dataValidation>
  </dataValidations>
  <hyperlinks>
    <hyperlink ref="A10:B10" location="'D4'!B10" display="'D4'!B10" xr:uid="{A329220F-1E6B-446F-8912-91EC19CE7823}"/>
    <hyperlink ref="A9:B9" location="'D3'!B9" display="'D3'!B9" xr:uid="{604D67A3-02E8-4E44-9B51-97B2CA398179}"/>
    <hyperlink ref="A7:B7" location="'D1'!B7" display="'D1'!B7" xr:uid="{6C18C055-64EF-40EB-8EA9-4E9A3ED8512B}"/>
    <hyperlink ref="A8:B8" location="'D2'!B8" display="'D2'!B8" xr:uid="{D6E2C923-1C6E-4D45-94FC-BDC4E3C9AE32}"/>
    <hyperlink ref="A11:B11" location="'Noções de Administração Pública'!A1" display="'Noções de Administração Pública'!A1" xr:uid="{8D6D1F12-CE41-48F2-A814-D0A6E16FC74C}"/>
    <hyperlink ref="A14" location="'D8'!B14" display="'D8'!B14" xr:uid="{09F0E4D5-0E12-4693-BBA9-D4F9253E2649}"/>
    <hyperlink ref="B14" location="'D8'!B14" display="'D8'!B14" xr:uid="{421DF181-3F6F-492F-AA33-E259C2194613}"/>
    <hyperlink ref="A12:B12" location="'Noções de Gestão Pública'!A1" display="'Noções de Gestão Pública'!A1" xr:uid="{D7A01081-FCBB-4B17-AA8F-479D3295682D}"/>
    <hyperlink ref="A13:B13" location="'Noções de Direito Constituciona'!A1" display="'Noções de Direito Constituciona'!A1" xr:uid="{1AB1EB16-D34F-4BD3-8773-8301674B1F58}"/>
    <hyperlink ref="A14:B14" location="'Noções de Direito do Trabalho'!A1" display="'Noções de Direito do Trabalho'!A1" xr:uid="{464627E7-4E3E-4BAC-AF15-CD65A545E798}"/>
    <hyperlink ref="A15:B15" location="'Noções de D. P. do Trabalho'!A1" display="'Noções de D. P. do Trabalho'!A1" xr:uid="{5FE0D630-BEC0-4242-BDCF-DBD97270FD4D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45"/>
  <sheetViews>
    <sheetView showGridLines="0" workbookViewId="0">
      <selection activeCell="C20" sqref="C20"/>
    </sheetView>
  </sheetViews>
  <sheetFormatPr defaultColWidth="0" defaultRowHeight="15" x14ac:dyDescent="0.25"/>
  <cols>
    <col min="1" max="1" width="9.140625" customWidth="1"/>
    <col min="2" max="2" width="46.28515625" bestFit="1" customWidth="1"/>
    <col min="3" max="3" width="64.140625" customWidth="1"/>
    <col min="4" max="4" width="11.5703125" bestFit="1" customWidth="1"/>
    <col min="5" max="7" width="9.140625" customWidth="1"/>
    <col min="8" max="8" width="11.5703125" bestFit="1" customWidth="1"/>
    <col min="9" max="10" width="9.140625" customWidth="1"/>
    <col min="11" max="11" width="9" bestFit="1" customWidth="1"/>
    <col min="12" max="12" width="9.140625" customWidth="1"/>
    <col min="13" max="13" width="11.5703125" bestFit="1" customWidth="1"/>
    <col min="14" max="17" width="9.140625" customWidth="1"/>
    <col min="18" max="18" width="11.5703125" bestFit="1" customWidth="1"/>
    <col min="19" max="22" width="9.140625" customWidth="1"/>
    <col min="23" max="23" width="13.28515625" bestFit="1" customWidth="1"/>
    <col min="24" max="24" width="1.5703125" customWidth="1"/>
    <col min="25" max="16384" width="9.140625" hidden="1"/>
  </cols>
  <sheetData>
    <row r="1" spans="1:23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5" spans="1:23" x14ac:dyDescent="0.25">
      <c r="A5" s="2"/>
      <c r="B5" s="2"/>
      <c r="C5" s="36"/>
      <c r="D5" s="37"/>
      <c r="E5" s="38" t="s">
        <v>69</v>
      </c>
      <c r="F5" s="38"/>
      <c r="G5" s="39" t="s">
        <v>70</v>
      </c>
      <c r="H5" s="38"/>
      <c r="I5" s="38"/>
      <c r="J5" s="38" t="s">
        <v>71</v>
      </c>
      <c r="K5" s="38"/>
      <c r="L5" s="39" t="s">
        <v>72</v>
      </c>
      <c r="M5" s="37"/>
      <c r="N5" s="38"/>
      <c r="O5" s="38" t="s">
        <v>73</v>
      </c>
      <c r="P5" s="38"/>
      <c r="Q5" s="39"/>
      <c r="R5" s="37"/>
      <c r="S5" s="38"/>
      <c r="T5" s="38" t="s">
        <v>74</v>
      </c>
      <c r="U5" s="38"/>
      <c r="V5" s="39"/>
      <c r="W5" s="40" t="s">
        <v>75</v>
      </c>
    </row>
    <row r="6" spans="1:23" ht="30" x14ac:dyDescent="0.25">
      <c r="A6" s="61" t="s">
        <v>0</v>
      </c>
      <c r="B6" s="62" t="s">
        <v>76</v>
      </c>
      <c r="C6" s="41" t="s">
        <v>77</v>
      </c>
      <c r="D6" s="42" t="s">
        <v>78</v>
      </c>
      <c r="E6" s="43" t="s">
        <v>79</v>
      </c>
      <c r="F6" s="43" t="s">
        <v>80</v>
      </c>
      <c r="G6" s="44">
        <f>SUM(G7:G39)</f>
        <v>1.3749999999999978</v>
      </c>
      <c r="H6" s="45" t="s">
        <v>81</v>
      </c>
      <c r="I6" s="46" t="s">
        <v>82</v>
      </c>
      <c r="J6" s="43" t="s">
        <v>79</v>
      </c>
      <c r="K6" s="43" t="s">
        <v>80</v>
      </c>
      <c r="L6" s="44">
        <f>SUM(L7:L39)</f>
        <v>0</v>
      </c>
      <c r="M6" s="47" t="s">
        <v>81</v>
      </c>
      <c r="N6" s="45" t="s">
        <v>82</v>
      </c>
      <c r="O6" s="43" t="s">
        <v>79</v>
      </c>
      <c r="P6" s="43" t="s">
        <v>80</v>
      </c>
      <c r="Q6" s="44">
        <f>SUM(Q7:Q39)</f>
        <v>1.3749999999999978</v>
      </c>
      <c r="R6" s="45" t="s">
        <v>81</v>
      </c>
      <c r="S6" s="45" t="s">
        <v>82</v>
      </c>
      <c r="T6" s="43" t="s">
        <v>79</v>
      </c>
      <c r="U6" s="43" t="s">
        <v>80</v>
      </c>
      <c r="V6" s="44">
        <f>SUM(V7:V39)</f>
        <v>1.3749999999999978</v>
      </c>
      <c r="W6" s="48">
        <f>SUM(W7:W39)</f>
        <v>4.1249999999999991</v>
      </c>
    </row>
    <row r="7" spans="1:23" x14ac:dyDescent="0.25">
      <c r="A7" s="69">
        <v>1</v>
      </c>
      <c r="B7" s="69" t="str">
        <f>Cronograma!B10</f>
        <v>Língua Portuguesa</v>
      </c>
      <c r="C7" s="67" t="s">
        <v>190</v>
      </c>
      <c r="D7" s="70">
        <v>44782</v>
      </c>
      <c r="E7" s="71">
        <v>0.29166666666666669</v>
      </c>
      <c r="F7" s="71">
        <v>0.33333333333333331</v>
      </c>
      <c r="G7" s="72">
        <f>F7-E7</f>
        <v>4.166666666666663E-2</v>
      </c>
      <c r="H7" s="73">
        <f t="shared" ref="H7" si="0">IF(D7="","",D7+DAY(1))</f>
        <v>44783</v>
      </c>
      <c r="I7" s="73" t="s">
        <v>83</v>
      </c>
      <c r="J7" s="74">
        <v>0.29166666666666669</v>
      </c>
      <c r="K7" s="74">
        <v>0.33333333333333331</v>
      </c>
      <c r="L7" s="72">
        <f>IF(I7="sim",K7-J7,0)</f>
        <v>0</v>
      </c>
      <c r="M7" s="75">
        <f>IF(D7="","",D7+DAY(7))</f>
        <v>44789</v>
      </c>
      <c r="N7" s="76" t="s">
        <v>84</v>
      </c>
      <c r="O7" s="77">
        <v>0.29166666666666669</v>
      </c>
      <c r="P7" s="77">
        <v>0.33333333333333331</v>
      </c>
      <c r="Q7" s="72">
        <f>IF(N7="sim",P7-O7,0)</f>
        <v>4.166666666666663E-2</v>
      </c>
      <c r="R7" s="78">
        <f>IF(D7="","",D7+DAY(15))</f>
        <v>44797</v>
      </c>
      <c r="S7" s="73" t="s">
        <v>84</v>
      </c>
      <c r="T7" s="71">
        <v>0.29166666666666669</v>
      </c>
      <c r="U7" s="71">
        <v>0.33333333333333331</v>
      </c>
      <c r="V7" s="72">
        <f>IF(S7="sim",U7-T7,0)</f>
        <v>4.166666666666663E-2</v>
      </c>
      <c r="W7" s="79">
        <f>G7+L7+Q7+V7</f>
        <v>0.12499999999999989</v>
      </c>
    </row>
    <row r="8" spans="1:23" ht="30" x14ac:dyDescent="0.25">
      <c r="A8" s="69">
        <v>2</v>
      </c>
      <c r="B8" s="69" t="str">
        <f>Cronograma!B11</f>
        <v>Raciocínio Lógico Matemático</v>
      </c>
      <c r="C8" s="67" t="s">
        <v>191</v>
      </c>
      <c r="D8" s="70">
        <v>44783</v>
      </c>
      <c r="E8" s="71">
        <v>0.29166666666666669</v>
      </c>
      <c r="F8" s="71">
        <v>0.33333333333333331</v>
      </c>
      <c r="G8" s="72">
        <f t="shared" ref="G8:G39" si="1">F8-E8</f>
        <v>4.166666666666663E-2</v>
      </c>
      <c r="H8" s="73">
        <f t="shared" ref="H8:H39" si="2">IF(D8="","",D8+DAY(1))</f>
        <v>44784</v>
      </c>
      <c r="I8" s="73" t="s">
        <v>83</v>
      </c>
      <c r="J8" s="74">
        <v>0.29166666666666669</v>
      </c>
      <c r="K8" s="74">
        <v>0.33333333333333331</v>
      </c>
      <c r="L8" s="72">
        <f t="shared" ref="L8:L39" si="3">IF(I8="sim",K8-J8,0)</f>
        <v>0</v>
      </c>
      <c r="M8" s="75">
        <f t="shared" ref="M8:M39" si="4">IF(D8="","",D8+DAY(7))</f>
        <v>44790</v>
      </c>
      <c r="N8" s="76" t="s">
        <v>84</v>
      </c>
      <c r="O8" s="77">
        <v>0.29166666666666669</v>
      </c>
      <c r="P8" s="77">
        <v>0.33333333333333331</v>
      </c>
      <c r="Q8" s="72">
        <f t="shared" ref="Q8:Q39" si="5">IF(N8="sim",P8-O8,0)</f>
        <v>4.166666666666663E-2</v>
      </c>
      <c r="R8" s="78">
        <f t="shared" ref="R8:R39" si="6">IF(D8="","",D8+DAY(15))</f>
        <v>44798</v>
      </c>
      <c r="S8" s="73" t="s">
        <v>84</v>
      </c>
      <c r="T8" s="71">
        <v>0.29166666666666669</v>
      </c>
      <c r="U8" s="71">
        <v>0.33333333333333331</v>
      </c>
      <c r="V8" s="72">
        <f t="shared" ref="V8:V39" si="7">IF(S8="sim",U8-T8,0)</f>
        <v>4.166666666666663E-2</v>
      </c>
      <c r="W8" s="79">
        <f t="shared" ref="W8:W39" si="8">G8+L8+Q8+V8</f>
        <v>0.12499999999999989</v>
      </c>
    </row>
    <row r="9" spans="1:23" ht="45" x14ac:dyDescent="0.25">
      <c r="A9" s="69">
        <v>3</v>
      </c>
      <c r="B9" s="69" t="str">
        <f>Cronograma!B12</f>
        <v xml:space="preserve">Atualidades	</v>
      </c>
      <c r="C9" s="67" t="s">
        <v>192</v>
      </c>
      <c r="D9" s="70">
        <v>44784</v>
      </c>
      <c r="E9" s="71">
        <v>0.29166666666666669</v>
      </c>
      <c r="F9" s="71">
        <v>0.33333333333333331</v>
      </c>
      <c r="G9" s="72">
        <f t="shared" si="1"/>
        <v>4.166666666666663E-2</v>
      </c>
      <c r="H9" s="73">
        <f t="shared" si="2"/>
        <v>44785</v>
      </c>
      <c r="I9" s="73" t="s">
        <v>83</v>
      </c>
      <c r="J9" s="74">
        <v>0.29166666666666669</v>
      </c>
      <c r="K9" s="74">
        <v>0.33333333333333331</v>
      </c>
      <c r="L9" s="72">
        <f t="shared" si="3"/>
        <v>0</v>
      </c>
      <c r="M9" s="75">
        <f t="shared" si="4"/>
        <v>44791</v>
      </c>
      <c r="N9" s="76" t="s">
        <v>84</v>
      </c>
      <c r="O9" s="77">
        <v>0.29166666666666669</v>
      </c>
      <c r="P9" s="77">
        <v>0.33333333333333331</v>
      </c>
      <c r="Q9" s="72">
        <f t="shared" si="5"/>
        <v>4.166666666666663E-2</v>
      </c>
      <c r="R9" s="78">
        <f t="shared" si="6"/>
        <v>44799</v>
      </c>
      <c r="S9" s="73" t="s">
        <v>84</v>
      </c>
      <c r="T9" s="71">
        <v>0.29166666666666669</v>
      </c>
      <c r="U9" s="71">
        <v>0.33333333333333331</v>
      </c>
      <c r="V9" s="72">
        <f t="shared" si="7"/>
        <v>4.166666666666663E-2</v>
      </c>
      <c r="W9" s="79">
        <f t="shared" si="8"/>
        <v>0.12499999999999989</v>
      </c>
    </row>
    <row r="10" spans="1:23" x14ac:dyDescent="0.25">
      <c r="A10" s="69">
        <v>4</v>
      </c>
      <c r="B10" s="69" t="str">
        <f>Cronograma!B13</f>
        <v>Legislação</v>
      </c>
      <c r="C10" s="67" t="s">
        <v>193</v>
      </c>
      <c r="D10" s="70">
        <v>44785</v>
      </c>
      <c r="E10" s="71">
        <v>0.29166666666666669</v>
      </c>
      <c r="F10" s="71">
        <v>0.33333333333333331</v>
      </c>
      <c r="G10" s="72">
        <f t="shared" si="1"/>
        <v>4.166666666666663E-2</v>
      </c>
      <c r="H10" s="73">
        <f t="shared" si="2"/>
        <v>44786</v>
      </c>
      <c r="I10" s="73" t="s">
        <v>83</v>
      </c>
      <c r="J10" s="74">
        <v>0.29166666666666669</v>
      </c>
      <c r="K10" s="74">
        <v>0.33333333333333331</v>
      </c>
      <c r="L10" s="72">
        <f t="shared" si="3"/>
        <v>0</v>
      </c>
      <c r="M10" s="75">
        <f t="shared" si="4"/>
        <v>44792</v>
      </c>
      <c r="N10" s="76" t="s">
        <v>84</v>
      </c>
      <c r="O10" s="77">
        <v>0.29166666666666669</v>
      </c>
      <c r="P10" s="77">
        <v>0.33333333333333331</v>
      </c>
      <c r="Q10" s="72">
        <f t="shared" si="5"/>
        <v>4.166666666666663E-2</v>
      </c>
      <c r="R10" s="78">
        <f t="shared" si="6"/>
        <v>44800</v>
      </c>
      <c r="S10" s="73" t="s">
        <v>84</v>
      </c>
      <c r="T10" s="71">
        <v>0.29166666666666669</v>
      </c>
      <c r="U10" s="71">
        <v>0.33333333333333331</v>
      </c>
      <c r="V10" s="72">
        <f t="shared" si="7"/>
        <v>4.166666666666663E-2</v>
      </c>
      <c r="W10" s="79">
        <f t="shared" si="8"/>
        <v>0.12499999999999989</v>
      </c>
    </row>
    <row r="11" spans="1:23" ht="30" x14ac:dyDescent="0.25">
      <c r="A11" s="69">
        <v>5</v>
      </c>
      <c r="B11" s="69" t="str">
        <f>Cronograma!B14</f>
        <v>Noções de Administração Pública</v>
      </c>
      <c r="C11" s="67" t="s">
        <v>194</v>
      </c>
      <c r="D11" s="70">
        <v>44786</v>
      </c>
      <c r="E11" s="71">
        <v>0.29166666666666669</v>
      </c>
      <c r="F11" s="71">
        <v>0.33333333333333331</v>
      </c>
      <c r="G11" s="72">
        <f t="shared" si="1"/>
        <v>4.166666666666663E-2</v>
      </c>
      <c r="H11" s="73">
        <f t="shared" si="2"/>
        <v>44787</v>
      </c>
      <c r="I11" s="73" t="s">
        <v>83</v>
      </c>
      <c r="J11" s="74">
        <v>0.29166666666666669</v>
      </c>
      <c r="K11" s="74">
        <v>0.33333333333333331</v>
      </c>
      <c r="L11" s="72">
        <f t="shared" si="3"/>
        <v>0</v>
      </c>
      <c r="M11" s="75">
        <f t="shared" si="4"/>
        <v>44793</v>
      </c>
      <c r="N11" s="76" t="s">
        <v>84</v>
      </c>
      <c r="O11" s="77">
        <v>0.29166666666666669</v>
      </c>
      <c r="P11" s="77">
        <v>0.33333333333333331</v>
      </c>
      <c r="Q11" s="72">
        <f t="shared" si="5"/>
        <v>4.166666666666663E-2</v>
      </c>
      <c r="R11" s="78">
        <f t="shared" si="6"/>
        <v>44801</v>
      </c>
      <c r="S11" s="73" t="s">
        <v>84</v>
      </c>
      <c r="T11" s="71">
        <v>0.29166666666666669</v>
      </c>
      <c r="U11" s="71">
        <v>0.33333333333333331</v>
      </c>
      <c r="V11" s="72">
        <f t="shared" si="7"/>
        <v>4.166666666666663E-2</v>
      </c>
      <c r="W11" s="79">
        <f t="shared" si="8"/>
        <v>0.12499999999999989</v>
      </c>
    </row>
    <row r="12" spans="1:23" x14ac:dyDescent="0.25">
      <c r="A12" s="69">
        <v>6</v>
      </c>
      <c r="B12" s="69" t="str">
        <f>Cronograma!B15</f>
        <v>Noções de Gestão Pública</v>
      </c>
      <c r="C12" s="67" t="s">
        <v>195</v>
      </c>
      <c r="D12" s="70">
        <v>44787</v>
      </c>
      <c r="E12" s="71">
        <v>0.29166666666666669</v>
      </c>
      <c r="F12" s="71">
        <v>0.33333333333333331</v>
      </c>
      <c r="G12" s="72">
        <f t="shared" si="1"/>
        <v>4.166666666666663E-2</v>
      </c>
      <c r="H12" s="73">
        <f t="shared" si="2"/>
        <v>44788</v>
      </c>
      <c r="I12" s="73" t="s">
        <v>83</v>
      </c>
      <c r="J12" s="74">
        <v>0.29166666666666669</v>
      </c>
      <c r="K12" s="74">
        <v>0.33333333333333331</v>
      </c>
      <c r="L12" s="72">
        <f t="shared" si="3"/>
        <v>0</v>
      </c>
      <c r="M12" s="75">
        <f t="shared" si="4"/>
        <v>44794</v>
      </c>
      <c r="N12" s="76" t="s">
        <v>84</v>
      </c>
      <c r="O12" s="77">
        <v>0.29166666666666669</v>
      </c>
      <c r="P12" s="77">
        <v>0.33333333333333331</v>
      </c>
      <c r="Q12" s="72">
        <f t="shared" si="5"/>
        <v>4.166666666666663E-2</v>
      </c>
      <c r="R12" s="78">
        <f t="shared" si="6"/>
        <v>44802</v>
      </c>
      <c r="S12" s="73" t="s">
        <v>84</v>
      </c>
      <c r="T12" s="71">
        <v>0.29166666666666669</v>
      </c>
      <c r="U12" s="71">
        <v>0.33333333333333331</v>
      </c>
      <c r="V12" s="72">
        <f t="shared" si="7"/>
        <v>4.166666666666663E-2</v>
      </c>
      <c r="W12" s="79">
        <f t="shared" si="8"/>
        <v>0.12499999999999989</v>
      </c>
    </row>
    <row r="13" spans="1:23" x14ac:dyDescent="0.25">
      <c r="A13" s="69">
        <v>7</v>
      </c>
      <c r="B13" s="69" t="str">
        <f>Cronograma!B16</f>
        <v>Noções de Direito Constitucional</v>
      </c>
      <c r="C13" s="67" t="s">
        <v>196</v>
      </c>
      <c r="D13" s="70">
        <v>44788</v>
      </c>
      <c r="E13" s="71">
        <v>0.29166666666666669</v>
      </c>
      <c r="F13" s="71">
        <v>0.33333333333333331</v>
      </c>
      <c r="G13" s="72">
        <f t="shared" si="1"/>
        <v>4.166666666666663E-2</v>
      </c>
      <c r="H13" s="73">
        <f t="shared" si="2"/>
        <v>44789</v>
      </c>
      <c r="I13" s="73" t="s">
        <v>83</v>
      </c>
      <c r="J13" s="74">
        <v>0.29166666666666669</v>
      </c>
      <c r="K13" s="74">
        <v>0.33333333333333331</v>
      </c>
      <c r="L13" s="72">
        <f t="shared" si="3"/>
        <v>0</v>
      </c>
      <c r="M13" s="75">
        <f t="shared" si="4"/>
        <v>44795</v>
      </c>
      <c r="N13" s="76" t="s">
        <v>84</v>
      </c>
      <c r="O13" s="77">
        <v>0.29166666666666669</v>
      </c>
      <c r="P13" s="77">
        <v>0.33333333333333331</v>
      </c>
      <c r="Q13" s="72">
        <f t="shared" si="5"/>
        <v>4.166666666666663E-2</v>
      </c>
      <c r="R13" s="78">
        <f t="shared" si="6"/>
        <v>44803</v>
      </c>
      <c r="S13" s="73" t="s">
        <v>84</v>
      </c>
      <c r="T13" s="71">
        <v>0.29166666666666669</v>
      </c>
      <c r="U13" s="71">
        <v>0.33333333333333331</v>
      </c>
      <c r="V13" s="72">
        <f t="shared" si="7"/>
        <v>4.166666666666663E-2</v>
      </c>
      <c r="W13" s="79">
        <f t="shared" si="8"/>
        <v>0.12499999999999989</v>
      </c>
    </row>
    <row r="14" spans="1:23" x14ac:dyDescent="0.25">
      <c r="A14" s="69">
        <v>8</v>
      </c>
      <c r="B14" s="69" t="str">
        <f>Cronograma!B17</f>
        <v>Noções de Direito do Trabalho</v>
      </c>
      <c r="C14" s="67" t="s">
        <v>197</v>
      </c>
      <c r="D14" s="70">
        <v>44789</v>
      </c>
      <c r="E14" s="71">
        <v>0.29166666666666669</v>
      </c>
      <c r="F14" s="71">
        <v>0.33333333333333331</v>
      </c>
      <c r="G14" s="72">
        <f t="shared" si="1"/>
        <v>4.166666666666663E-2</v>
      </c>
      <c r="H14" s="73">
        <f t="shared" si="2"/>
        <v>44790</v>
      </c>
      <c r="I14" s="73" t="s">
        <v>83</v>
      </c>
      <c r="J14" s="74">
        <v>0.29166666666666669</v>
      </c>
      <c r="K14" s="74">
        <v>0.33333333333333331</v>
      </c>
      <c r="L14" s="72">
        <f t="shared" si="3"/>
        <v>0</v>
      </c>
      <c r="M14" s="75">
        <f t="shared" si="4"/>
        <v>44796</v>
      </c>
      <c r="N14" s="76" t="s">
        <v>84</v>
      </c>
      <c r="O14" s="77">
        <v>0.29166666666666669</v>
      </c>
      <c r="P14" s="77">
        <v>0.33333333333333331</v>
      </c>
      <c r="Q14" s="72">
        <f t="shared" si="5"/>
        <v>4.166666666666663E-2</v>
      </c>
      <c r="R14" s="78">
        <f t="shared" si="6"/>
        <v>44804</v>
      </c>
      <c r="S14" s="73" t="s">
        <v>84</v>
      </c>
      <c r="T14" s="71">
        <v>0.29166666666666669</v>
      </c>
      <c r="U14" s="71">
        <v>0.33333333333333331</v>
      </c>
      <c r="V14" s="72">
        <f t="shared" si="7"/>
        <v>4.166666666666663E-2</v>
      </c>
      <c r="W14" s="79">
        <f t="shared" si="8"/>
        <v>0.12499999999999989</v>
      </c>
    </row>
    <row r="15" spans="1:23" x14ac:dyDescent="0.25">
      <c r="A15" s="68">
        <v>9</v>
      </c>
      <c r="B15" s="68" t="str">
        <f>Cronograma!B18</f>
        <v>Noções de Direito Processual do Trabalho</v>
      </c>
      <c r="C15" s="67" t="s">
        <v>198</v>
      </c>
      <c r="D15" s="70">
        <v>44790</v>
      </c>
      <c r="E15" s="71">
        <v>0.29166666666666669</v>
      </c>
      <c r="F15" s="71">
        <v>0.33333333333333331</v>
      </c>
      <c r="G15" s="72">
        <f t="shared" si="1"/>
        <v>4.166666666666663E-2</v>
      </c>
      <c r="H15" s="73">
        <f t="shared" si="2"/>
        <v>44791</v>
      </c>
      <c r="I15" s="73" t="s">
        <v>83</v>
      </c>
      <c r="J15" s="74">
        <v>0.29166666666666669</v>
      </c>
      <c r="K15" s="74">
        <v>0.33333333333333331</v>
      </c>
      <c r="L15" s="72">
        <f t="shared" si="3"/>
        <v>0</v>
      </c>
      <c r="M15" s="75">
        <f t="shared" si="4"/>
        <v>44797</v>
      </c>
      <c r="N15" s="76" t="s">
        <v>84</v>
      </c>
      <c r="O15" s="77">
        <v>0.29166666666666669</v>
      </c>
      <c r="P15" s="77">
        <v>0.33333333333333331</v>
      </c>
      <c r="Q15" s="72">
        <f t="shared" si="5"/>
        <v>4.166666666666663E-2</v>
      </c>
      <c r="R15" s="78">
        <f t="shared" si="6"/>
        <v>44805</v>
      </c>
      <c r="S15" s="73" t="s">
        <v>84</v>
      </c>
      <c r="T15" s="71">
        <v>0.29166666666666669</v>
      </c>
      <c r="U15" s="71">
        <v>0.33333333333333331</v>
      </c>
      <c r="V15" s="72">
        <f t="shared" si="7"/>
        <v>4.166666666666663E-2</v>
      </c>
      <c r="W15" s="79">
        <f t="shared" si="8"/>
        <v>0.12499999999999989</v>
      </c>
    </row>
    <row r="16" spans="1:23" ht="30" x14ac:dyDescent="0.25">
      <c r="A16" s="81"/>
      <c r="B16" s="116"/>
      <c r="C16" s="115" t="s">
        <v>199</v>
      </c>
      <c r="D16" s="70">
        <v>44791</v>
      </c>
      <c r="E16" s="71">
        <v>0.29166666666666669</v>
      </c>
      <c r="F16" s="71">
        <v>0.33333333333333331</v>
      </c>
      <c r="G16" s="72">
        <f t="shared" si="1"/>
        <v>4.166666666666663E-2</v>
      </c>
      <c r="H16" s="73">
        <f t="shared" si="2"/>
        <v>44792</v>
      </c>
      <c r="I16" s="73" t="s">
        <v>83</v>
      </c>
      <c r="J16" s="74">
        <v>0.29166666666666669</v>
      </c>
      <c r="K16" s="74">
        <v>0.33333333333333331</v>
      </c>
      <c r="L16" s="72">
        <f t="shared" si="3"/>
        <v>0</v>
      </c>
      <c r="M16" s="75">
        <f t="shared" si="4"/>
        <v>44798</v>
      </c>
      <c r="N16" s="76" t="s">
        <v>84</v>
      </c>
      <c r="O16" s="77">
        <v>0.29166666666666669</v>
      </c>
      <c r="P16" s="77">
        <v>0.33333333333333331</v>
      </c>
      <c r="Q16" s="72">
        <f t="shared" si="5"/>
        <v>4.166666666666663E-2</v>
      </c>
      <c r="R16" s="78">
        <f t="shared" si="6"/>
        <v>44806</v>
      </c>
      <c r="S16" s="73" t="s">
        <v>84</v>
      </c>
      <c r="T16" s="71">
        <v>0.29166666666666669</v>
      </c>
      <c r="U16" s="71">
        <v>0.33333333333333331</v>
      </c>
      <c r="V16" s="72">
        <f t="shared" si="7"/>
        <v>4.166666666666663E-2</v>
      </c>
      <c r="W16" s="79">
        <f t="shared" si="8"/>
        <v>0.12499999999999989</v>
      </c>
    </row>
    <row r="17" spans="1:23" x14ac:dyDescent="0.25">
      <c r="A17" s="81"/>
      <c r="B17" s="117"/>
      <c r="C17" s="67" t="s">
        <v>200</v>
      </c>
      <c r="D17" s="70">
        <v>44792</v>
      </c>
      <c r="E17" s="71">
        <v>0.29166666666666669</v>
      </c>
      <c r="F17" s="71">
        <v>0.33333333333333331</v>
      </c>
      <c r="G17" s="72">
        <f t="shared" si="1"/>
        <v>4.166666666666663E-2</v>
      </c>
      <c r="H17" s="73">
        <f t="shared" si="2"/>
        <v>44793</v>
      </c>
      <c r="I17" s="73" t="s">
        <v>83</v>
      </c>
      <c r="J17" s="74">
        <v>0.29166666666666669</v>
      </c>
      <c r="K17" s="74">
        <v>0.33333333333333331</v>
      </c>
      <c r="L17" s="72">
        <f t="shared" si="3"/>
        <v>0</v>
      </c>
      <c r="M17" s="75">
        <f t="shared" si="4"/>
        <v>44799</v>
      </c>
      <c r="N17" s="76" t="s">
        <v>84</v>
      </c>
      <c r="O17" s="77">
        <v>0.29166666666666669</v>
      </c>
      <c r="P17" s="77">
        <v>0.33333333333333331</v>
      </c>
      <c r="Q17" s="72">
        <f t="shared" si="5"/>
        <v>4.166666666666663E-2</v>
      </c>
      <c r="R17" s="78">
        <f t="shared" si="6"/>
        <v>44807</v>
      </c>
      <c r="S17" s="73" t="s">
        <v>84</v>
      </c>
      <c r="T17" s="71">
        <v>0.29166666666666669</v>
      </c>
      <c r="U17" s="71">
        <v>0.33333333333333331</v>
      </c>
      <c r="V17" s="72">
        <f t="shared" si="7"/>
        <v>4.166666666666663E-2</v>
      </c>
      <c r="W17" s="79">
        <f t="shared" si="8"/>
        <v>0.12499999999999989</v>
      </c>
    </row>
    <row r="18" spans="1:23" x14ac:dyDescent="0.25">
      <c r="A18" s="81"/>
      <c r="B18" s="117"/>
      <c r="C18" s="67" t="s">
        <v>201</v>
      </c>
      <c r="D18" s="70">
        <v>44793</v>
      </c>
      <c r="E18" s="71">
        <v>0.29166666666666669</v>
      </c>
      <c r="F18" s="71">
        <v>0.33333333333333331</v>
      </c>
      <c r="G18" s="72">
        <f t="shared" si="1"/>
        <v>4.166666666666663E-2</v>
      </c>
      <c r="H18" s="73">
        <f t="shared" si="2"/>
        <v>44794</v>
      </c>
      <c r="I18" s="73" t="s">
        <v>83</v>
      </c>
      <c r="J18" s="74">
        <v>0.29166666666666669</v>
      </c>
      <c r="K18" s="74">
        <v>0.33333333333333331</v>
      </c>
      <c r="L18" s="72">
        <f t="shared" si="3"/>
        <v>0</v>
      </c>
      <c r="M18" s="75">
        <f t="shared" si="4"/>
        <v>44800</v>
      </c>
      <c r="N18" s="76" t="s">
        <v>84</v>
      </c>
      <c r="O18" s="77">
        <v>0.29166666666666669</v>
      </c>
      <c r="P18" s="77">
        <v>0.33333333333333331</v>
      </c>
      <c r="Q18" s="72">
        <f t="shared" si="5"/>
        <v>4.166666666666663E-2</v>
      </c>
      <c r="R18" s="78">
        <f t="shared" si="6"/>
        <v>44808</v>
      </c>
      <c r="S18" s="73" t="s">
        <v>84</v>
      </c>
      <c r="T18" s="71">
        <v>0.29166666666666669</v>
      </c>
      <c r="U18" s="71">
        <v>0.33333333333333331</v>
      </c>
      <c r="V18" s="72">
        <f t="shared" si="7"/>
        <v>4.166666666666663E-2</v>
      </c>
      <c r="W18" s="79">
        <f t="shared" si="8"/>
        <v>0.12499999999999989</v>
      </c>
    </row>
    <row r="19" spans="1:23" x14ac:dyDescent="0.25">
      <c r="A19" s="81"/>
      <c r="B19" s="117"/>
      <c r="C19" s="67" t="s">
        <v>202</v>
      </c>
      <c r="D19" s="70">
        <v>44794</v>
      </c>
      <c r="E19" s="71">
        <v>0.29166666666666669</v>
      </c>
      <c r="F19" s="71">
        <v>0.33333333333333331</v>
      </c>
      <c r="G19" s="72">
        <f t="shared" si="1"/>
        <v>4.166666666666663E-2</v>
      </c>
      <c r="H19" s="73">
        <f t="shared" si="2"/>
        <v>44795</v>
      </c>
      <c r="I19" s="73" t="s">
        <v>83</v>
      </c>
      <c r="J19" s="74">
        <v>0.29166666666666669</v>
      </c>
      <c r="K19" s="74">
        <v>0.33333333333333331</v>
      </c>
      <c r="L19" s="72">
        <f t="shared" si="3"/>
        <v>0</v>
      </c>
      <c r="M19" s="75">
        <f t="shared" si="4"/>
        <v>44801</v>
      </c>
      <c r="N19" s="76" t="s">
        <v>84</v>
      </c>
      <c r="O19" s="77">
        <v>0.29166666666666669</v>
      </c>
      <c r="P19" s="77">
        <v>0.33333333333333331</v>
      </c>
      <c r="Q19" s="72">
        <f t="shared" si="5"/>
        <v>4.166666666666663E-2</v>
      </c>
      <c r="R19" s="78">
        <f t="shared" si="6"/>
        <v>44809</v>
      </c>
      <c r="S19" s="73" t="s">
        <v>84</v>
      </c>
      <c r="T19" s="71">
        <v>0.29166666666666669</v>
      </c>
      <c r="U19" s="71">
        <v>0.33333333333333331</v>
      </c>
      <c r="V19" s="72">
        <f t="shared" si="7"/>
        <v>4.166666666666663E-2</v>
      </c>
      <c r="W19" s="79">
        <f t="shared" si="8"/>
        <v>0.12499999999999989</v>
      </c>
    </row>
    <row r="20" spans="1:23" ht="30" x14ac:dyDescent="0.25">
      <c r="A20" s="81"/>
      <c r="B20" s="117"/>
      <c r="C20" s="67" t="s">
        <v>203</v>
      </c>
      <c r="D20" s="70">
        <v>44795</v>
      </c>
      <c r="E20" s="71">
        <v>0.29166666666666669</v>
      </c>
      <c r="F20" s="71">
        <v>0.33333333333333331</v>
      </c>
      <c r="G20" s="72">
        <f t="shared" si="1"/>
        <v>4.166666666666663E-2</v>
      </c>
      <c r="H20" s="73">
        <f t="shared" si="2"/>
        <v>44796</v>
      </c>
      <c r="I20" s="73" t="s">
        <v>83</v>
      </c>
      <c r="J20" s="74">
        <v>0.29166666666666669</v>
      </c>
      <c r="K20" s="74">
        <v>0.33333333333333331</v>
      </c>
      <c r="L20" s="72">
        <f t="shared" si="3"/>
        <v>0</v>
      </c>
      <c r="M20" s="75">
        <f t="shared" si="4"/>
        <v>44802</v>
      </c>
      <c r="N20" s="76" t="s">
        <v>84</v>
      </c>
      <c r="O20" s="77">
        <v>0.29166666666666669</v>
      </c>
      <c r="P20" s="77">
        <v>0.33333333333333331</v>
      </c>
      <c r="Q20" s="72">
        <f t="shared" si="5"/>
        <v>4.166666666666663E-2</v>
      </c>
      <c r="R20" s="78">
        <f t="shared" si="6"/>
        <v>44810</v>
      </c>
      <c r="S20" s="73" t="s">
        <v>84</v>
      </c>
      <c r="T20" s="71">
        <v>0.29166666666666669</v>
      </c>
      <c r="U20" s="71">
        <v>0.33333333333333331</v>
      </c>
      <c r="V20" s="72">
        <f t="shared" si="7"/>
        <v>4.166666666666663E-2</v>
      </c>
      <c r="W20" s="79">
        <f t="shared" si="8"/>
        <v>0.12499999999999989</v>
      </c>
    </row>
    <row r="21" spans="1:23" x14ac:dyDescent="0.25">
      <c r="A21" s="81"/>
      <c r="B21" s="117"/>
      <c r="C21" s="67" t="s">
        <v>204</v>
      </c>
      <c r="D21" s="70">
        <v>44796</v>
      </c>
      <c r="E21" s="71">
        <v>0.29166666666666669</v>
      </c>
      <c r="F21" s="71">
        <v>0.33333333333333331</v>
      </c>
      <c r="G21" s="72">
        <f t="shared" si="1"/>
        <v>4.166666666666663E-2</v>
      </c>
      <c r="H21" s="73">
        <f t="shared" si="2"/>
        <v>44797</v>
      </c>
      <c r="I21" s="73" t="s">
        <v>83</v>
      </c>
      <c r="J21" s="74">
        <v>0.29166666666666669</v>
      </c>
      <c r="K21" s="74">
        <v>0.33333333333333331</v>
      </c>
      <c r="L21" s="72">
        <f t="shared" si="3"/>
        <v>0</v>
      </c>
      <c r="M21" s="75">
        <f t="shared" si="4"/>
        <v>44803</v>
      </c>
      <c r="N21" s="76" t="s">
        <v>84</v>
      </c>
      <c r="O21" s="77">
        <v>0.29166666666666669</v>
      </c>
      <c r="P21" s="77">
        <v>0.33333333333333331</v>
      </c>
      <c r="Q21" s="72">
        <f t="shared" si="5"/>
        <v>4.166666666666663E-2</v>
      </c>
      <c r="R21" s="78">
        <f t="shared" si="6"/>
        <v>44811</v>
      </c>
      <c r="S21" s="73" t="s">
        <v>84</v>
      </c>
      <c r="T21" s="71">
        <v>0.29166666666666669</v>
      </c>
      <c r="U21" s="71">
        <v>0.33333333333333331</v>
      </c>
      <c r="V21" s="72">
        <f t="shared" si="7"/>
        <v>4.166666666666663E-2</v>
      </c>
      <c r="W21" s="79">
        <f t="shared" si="8"/>
        <v>0.12499999999999989</v>
      </c>
    </row>
    <row r="22" spans="1:23" ht="45" x14ac:dyDescent="0.25">
      <c r="A22" s="81"/>
      <c r="B22" s="117"/>
      <c r="C22" s="67" t="s">
        <v>205</v>
      </c>
      <c r="D22" s="70">
        <v>44797</v>
      </c>
      <c r="E22" s="71">
        <v>0.29166666666666669</v>
      </c>
      <c r="F22" s="71">
        <v>0.33333333333333331</v>
      </c>
      <c r="G22" s="72">
        <f t="shared" si="1"/>
        <v>4.166666666666663E-2</v>
      </c>
      <c r="H22" s="73">
        <f t="shared" si="2"/>
        <v>44798</v>
      </c>
      <c r="I22" s="73" t="s">
        <v>83</v>
      </c>
      <c r="J22" s="74">
        <v>0.29166666666666669</v>
      </c>
      <c r="K22" s="74">
        <v>0.33333333333333331</v>
      </c>
      <c r="L22" s="72">
        <f t="shared" si="3"/>
        <v>0</v>
      </c>
      <c r="M22" s="75">
        <f t="shared" si="4"/>
        <v>44804</v>
      </c>
      <c r="N22" s="76" t="s">
        <v>84</v>
      </c>
      <c r="O22" s="77">
        <v>0.29166666666666669</v>
      </c>
      <c r="P22" s="77">
        <v>0.33333333333333331</v>
      </c>
      <c r="Q22" s="72">
        <f t="shared" si="5"/>
        <v>4.166666666666663E-2</v>
      </c>
      <c r="R22" s="78">
        <f t="shared" si="6"/>
        <v>44812</v>
      </c>
      <c r="S22" s="73" t="s">
        <v>84</v>
      </c>
      <c r="T22" s="71">
        <v>0.29166666666666669</v>
      </c>
      <c r="U22" s="71">
        <v>0.33333333333333331</v>
      </c>
      <c r="V22" s="72">
        <f t="shared" si="7"/>
        <v>4.166666666666663E-2</v>
      </c>
      <c r="W22" s="79">
        <f t="shared" si="8"/>
        <v>0.12499999999999989</v>
      </c>
    </row>
    <row r="23" spans="1:23" x14ac:dyDescent="0.25">
      <c r="A23" s="81"/>
      <c r="B23" s="117"/>
      <c r="C23" s="67" t="s">
        <v>206</v>
      </c>
      <c r="D23" s="70">
        <v>44798</v>
      </c>
      <c r="E23" s="71">
        <v>0.29166666666666669</v>
      </c>
      <c r="F23" s="71">
        <v>0.33333333333333331</v>
      </c>
      <c r="G23" s="72">
        <f t="shared" si="1"/>
        <v>4.166666666666663E-2</v>
      </c>
      <c r="H23" s="73">
        <f t="shared" si="2"/>
        <v>44799</v>
      </c>
      <c r="I23" s="73" t="s">
        <v>83</v>
      </c>
      <c r="J23" s="74">
        <v>0.29166666666666669</v>
      </c>
      <c r="K23" s="74">
        <v>0.33333333333333331</v>
      </c>
      <c r="L23" s="72">
        <f t="shared" si="3"/>
        <v>0</v>
      </c>
      <c r="M23" s="75">
        <f t="shared" si="4"/>
        <v>44805</v>
      </c>
      <c r="N23" s="76" t="s">
        <v>84</v>
      </c>
      <c r="O23" s="77">
        <v>0.29166666666666669</v>
      </c>
      <c r="P23" s="77">
        <v>0.33333333333333331</v>
      </c>
      <c r="Q23" s="72">
        <f t="shared" si="5"/>
        <v>4.166666666666663E-2</v>
      </c>
      <c r="R23" s="78">
        <f t="shared" si="6"/>
        <v>44813</v>
      </c>
      <c r="S23" s="73" t="s">
        <v>84</v>
      </c>
      <c r="T23" s="71">
        <v>0.29166666666666669</v>
      </c>
      <c r="U23" s="71">
        <v>0.33333333333333331</v>
      </c>
      <c r="V23" s="72">
        <f t="shared" si="7"/>
        <v>4.166666666666663E-2</v>
      </c>
      <c r="W23" s="79">
        <f t="shared" si="8"/>
        <v>0.12499999999999989</v>
      </c>
    </row>
    <row r="24" spans="1:23" ht="30" x14ac:dyDescent="0.25">
      <c r="A24" s="81"/>
      <c r="B24" s="117"/>
      <c r="C24" s="67" t="s">
        <v>207</v>
      </c>
      <c r="D24" s="70">
        <v>44799</v>
      </c>
      <c r="E24" s="71">
        <v>0.29166666666666669</v>
      </c>
      <c r="F24" s="71">
        <v>0.33333333333333331</v>
      </c>
      <c r="G24" s="72">
        <f t="shared" si="1"/>
        <v>4.166666666666663E-2</v>
      </c>
      <c r="H24" s="73">
        <f t="shared" si="2"/>
        <v>44800</v>
      </c>
      <c r="I24" s="73" t="s">
        <v>83</v>
      </c>
      <c r="J24" s="74">
        <v>0.29166666666666669</v>
      </c>
      <c r="K24" s="74">
        <v>0.33333333333333331</v>
      </c>
      <c r="L24" s="72">
        <f t="shared" si="3"/>
        <v>0</v>
      </c>
      <c r="M24" s="75">
        <f t="shared" si="4"/>
        <v>44806</v>
      </c>
      <c r="N24" s="76" t="s">
        <v>84</v>
      </c>
      <c r="O24" s="77">
        <v>0.29166666666666669</v>
      </c>
      <c r="P24" s="77">
        <v>0.33333333333333331</v>
      </c>
      <c r="Q24" s="72">
        <f t="shared" si="5"/>
        <v>4.166666666666663E-2</v>
      </c>
      <c r="R24" s="78">
        <f t="shared" si="6"/>
        <v>44814</v>
      </c>
      <c r="S24" s="73" t="s">
        <v>84</v>
      </c>
      <c r="T24" s="71">
        <v>0.29166666666666669</v>
      </c>
      <c r="U24" s="71">
        <v>0.33333333333333331</v>
      </c>
      <c r="V24" s="72">
        <f t="shared" si="7"/>
        <v>4.166666666666663E-2</v>
      </c>
      <c r="W24" s="79">
        <f t="shared" si="8"/>
        <v>0.12499999999999989</v>
      </c>
    </row>
    <row r="25" spans="1:23" x14ac:dyDescent="0.25">
      <c r="A25" s="81"/>
      <c r="B25" s="117"/>
      <c r="C25" s="67" t="s">
        <v>208</v>
      </c>
      <c r="D25" s="70">
        <v>44800</v>
      </c>
      <c r="E25" s="71">
        <v>0.29166666666666669</v>
      </c>
      <c r="F25" s="71">
        <v>0.33333333333333331</v>
      </c>
      <c r="G25" s="72">
        <f t="shared" si="1"/>
        <v>4.166666666666663E-2</v>
      </c>
      <c r="H25" s="73">
        <f t="shared" si="2"/>
        <v>44801</v>
      </c>
      <c r="I25" s="73" t="s">
        <v>83</v>
      </c>
      <c r="J25" s="74">
        <v>0.29166666666666669</v>
      </c>
      <c r="K25" s="74">
        <v>0.33333333333333331</v>
      </c>
      <c r="L25" s="72">
        <f t="shared" si="3"/>
        <v>0</v>
      </c>
      <c r="M25" s="75">
        <f t="shared" si="4"/>
        <v>44807</v>
      </c>
      <c r="N25" s="76" t="s">
        <v>84</v>
      </c>
      <c r="O25" s="77">
        <v>0.29166666666666669</v>
      </c>
      <c r="P25" s="77">
        <v>0.33333333333333331</v>
      </c>
      <c r="Q25" s="72">
        <f t="shared" si="5"/>
        <v>4.166666666666663E-2</v>
      </c>
      <c r="R25" s="78">
        <f t="shared" si="6"/>
        <v>44815</v>
      </c>
      <c r="S25" s="73" t="s">
        <v>84</v>
      </c>
      <c r="T25" s="71">
        <v>0.29166666666666669</v>
      </c>
      <c r="U25" s="71">
        <v>0.33333333333333331</v>
      </c>
      <c r="V25" s="72">
        <f t="shared" si="7"/>
        <v>4.166666666666663E-2</v>
      </c>
      <c r="W25" s="79">
        <f t="shared" si="8"/>
        <v>0.12499999999999989</v>
      </c>
    </row>
    <row r="26" spans="1:23" x14ac:dyDescent="0.25">
      <c r="A26" s="81"/>
      <c r="B26" s="117"/>
      <c r="C26" s="67" t="s">
        <v>209</v>
      </c>
      <c r="D26" s="70">
        <v>44801</v>
      </c>
      <c r="E26" s="71">
        <v>0.29166666666666669</v>
      </c>
      <c r="F26" s="71">
        <v>0.33333333333333331</v>
      </c>
      <c r="G26" s="72">
        <f t="shared" si="1"/>
        <v>4.166666666666663E-2</v>
      </c>
      <c r="H26" s="73">
        <f t="shared" si="2"/>
        <v>44802</v>
      </c>
      <c r="I26" s="73" t="s">
        <v>83</v>
      </c>
      <c r="J26" s="74">
        <v>0.29166666666666669</v>
      </c>
      <c r="K26" s="74">
        <v>0.33333333333333331</v>
      </c>
      <c r="L26" s="72">
        <f t="shared" si="3"/>
        <v>0</v>
      </c>
      <c r="M26" s="75">
        <f t="shared" si="4"/>
        <v>44808</v>
      </c>
      <c r="N26" s="76" t="s">
        <v>84</v>
      </c>
      <c r="O26" s="77">
        <v>0.29166666666666669</v>
      </c>
      <c r="P26" s="77">
        <v>0.33333333333333331</v>
      </c>
      <c r="Q26" s="72">
        <f t="shared" si="5"/>
        <v>4.166666666666663E-2</v>
      </c>
      <c r="R26" s="78">
        <f t="shared" si="6"/>
        <v>44816</v>
      </c>
      <c r="S26" s="73" t="s">
        <v>84</v>
      </c>
      <c r="T26" s="71">
        <v>0.29166666666666669</v>
      </c>
      <c r="U26" s="71">
        <v>0.33333333333333331</v>
      </c>
      <c r="V26" s="72">
        <f t="shared" si="7"/>
        <v>4.166666666666663E-2</v>
      </c>
      <c r="W26" s="79">
        <f t="shared" si="8"/>
        <v>0.12499999999999989</v>
      </c>
    </row>
    <row r="27" spans="1:23" x14ac:dyDescent="0.25">
      <c r="A27" s="81"/>
      <c r="B27" s="117"/>
      <c r="C27" s="67" t="s">
        <v>210</v>
      </c>
      <c r="D27" s="70">
        <v>44802</v>
      </c>
      <c r="E27" s="71">
        <v>0.29166666666666669</v>
      </c>
      <c r="F27" s="71">
        <v>0.33333333333333331</v>
      </c>
      <c r="G27" s="72">
        <f t="shared" si="1"/>
        <v>4.166666666666663E-2</v>
      </c>
      <c r="H27" s="73">
        <f t="shared" si="2"/>
        <v>44803</v>
      </c>
      <c r="I27" s="73" t="s">
        <v>83</v>
      </c>
      <c r="J27" s="74">
        <v>0.29166666666666669</v>
      </c>
      <c r="K27" s="74">
        <v>0.33333333333333331</v>
      </c>
      <c r="L27" s="72">
        <f t="shared" si="3"/>
        <v>0</v>
      </c>
      <c r="M27" s="75">
        <f t="shared" si="4"/>
        <v>44809</v>
      </c>
      <c r="N27" s="76" t="s">
        <v>84</v>
      </c>
      <c r="O27" s="77">
        <v>0.29166666666666669</v>
      </c>
      <c r="P27" s="77">
        <v>0.33333333333333331</v>
      </c>
      <c r="Q27" s="72">
        <f t="shared" si="5"/>
        <v>4.166666666666663E-2</v>
      </c>
      <c r="R27" s="78">
        <f t="shared" si="6"/>
        <v>44817</v>
      </c>
      <c r="S27" s="73" t="s">
        <v>84</v>
      </c>
      <c r="T27" s="71">
        <v>0.29166666666666669</v>
      </c>
      <c r="U27" s="71">
        <v>0.33333333333333331</v>
      </c>
      <c r="V27" s="72">
        <f t="shared" si="7"/>
        <v>4.166666666666663E-2</v>
      </c>
      <c r="W27" s="79">
        <f t="shared" si="8"/>
        <v>0.12499999999999989</v>
      </c>
    </row>
    <row r="28" spans="1:23" ht="30" x14ac:dyDescent="0.25">
      <c r="A28" s="81"/>
      <c r="B28" s="117"/>
      <c r="C28" s="67" t="s">
        <v>211</v>
      </c>
      <c r="D28" s="70">
        <v>44803</v>
      </c>
      <c r="E28" s="71">
        <v>0.29166666666666669</v>
      </c>
      <c r="F28" s="71">
        <v>0.33333333333333331</v>
      </c>
      <c r="G28" s="72">
        <f t="shared" si="1"/>
        <v>4.166666666666663E-2</v>
      </c>
      <c r="H28" s="73">
        <f t="shared" si="2"/>
        <v>44804</v>
      </c>
      <c r="I28" s="73" t="s">
        <v>83</v>
      </c>
      <c r="J28" s="74">
        <v>0.29166666666666669</v>
      </c>
      <c r="K28" s="74">
        <v>0.33333333333333331</v>
      </c>
      <c r="L28" s="72">
        <f t="shared" si="3"/>
        <v>0</v>
      </c>
      <c r="M28" s="75">
        <f t="shared" si="4"/>
        <v>44810</v>
      </c>
      <c r="N28" s="76" t="s">
        <v>84</v>
      </c>
      <c r="O28" s="77">
        <v>0.29166666666666669</v>
      </c>
      <c r="P28" s="77">
        <v>0.33333333333333331</v>
      </c>
      <c r="Q28" s="72">
        <f t="shared" si="5"/>
        <v>4.166666666666663E-2</v>
      </c>
      <c r="R28" s="78">
        <f t="shared" si="6"/>
        <v>44818</v>
      </c>
      <c r="S28" s="73" t="s">
        <v>84</v>
      </c>
      <c r="T28" s="71">
        <v>0.29166666666666669</v>
      </c>
      <c r="U28" s="71">
        <v>0.33333333333333331</v>
      </c>
      <c r="V28" s="72">
        <f t="shared" si="7"/>
        <v>4.166666666666663E-2</v>
      </c>
      <c r="W28" s="79">
        <f t="shared" si="8"/>
        <v>0.12499999999999989</v>
      </c>
    </row>
    <row r="29" spans="1:23" ht="30" x14ac:dyDescent="0.25">
      <c r="A29" s="81"/>
      <c r="B29" s="117"/>
      <c r="C29" s="67" t="s">
        <v>212</v>
      </c>
      <c r="D29" s="70">
        <v>44804</v>
      </c>
      <c r="E29" s="71">
        <v>0.29166666666666669</v>
      </c>
      <c r="F29" s="71">
        <v>0.33333333333333331</v>
      </c>
      <c r="G29" s="72">
        <f t="shared" si="1"/>
        <v>4.166666666666663E-2</v>
      </c>
      <c r="H29" s="73">
        <f t="shared" si="2"/>
        <v>44805</v>
      </c>
      <c r="I29" s="73" t="s">
        <v>83</v>
      </c>
      <c r="J29" s="74">
        <v>0.29166666666666669</v>
      </c>
      <c r="K29" s="74">
        <v>0.33333333333333331</v>
      </c>
      <c r="L29" s="72">
        <f t="shared" si="3"/>
        <v>0</v>
      </c>
      <c r="M29" s="75">
        <f t="shared" si="4"/>
        <v>44811</v>
      </c>
      <c r="N29" s="76" t="s">
        <v>84</v>
      </c>
      <c r="O29" s="77">
        <v>0.29166666666666669</v>
      </c>
      <c r="P29" s="77">
        <v>0.33333333333333331</v>
      </c>
      <c r="Q29" s="72">
        <f t="shared" si="5"/>
        <v>4.166666666666663E-2</v>
      </c>
      <c r="R29" s="78">
        <f t="shared" si="6"/>
        <v>44819</v>
      </c>
      <c r="S29" s="73" t="s">
        <v>84</v>
      </c>
      <c r="T29" s="71">
        <v>0.29166666666666669</v>
      </c>
      <c r="U29" s="71">
        <v>0.33333333333333331</v>
      </c>
      <c r="V29" s="72">
        <f t="shared" si="7"/>
        <v>4.166666666666663E-2</v>
      </c>
      <c r="W29" s="79">
        <f t="shared" si="8"/>
        <v>0.12499999999999989</v>
      </c>
    </row>
    <row r="30" spans="1:23" ht="45" x14ac:dyDescent="0.25">
      <c r="A30" s="81"/>
      <c r="B30" s="117"/>
      <c r="C30" s="67" t="s">
        <v>213</v>
      </c>
      <c r="D30" s="70">
        <v>44805</v>
      </c>
      <c r="E30" s="71">
        <v>0.29166666666666669</v>
      </c>
      <c r="F30" s="71">
        <v>0.33333333333333331</v>
      </c>
      <c r="G30" s="72">
        <f t="shared" si="1"/>
        <v>4.166666666666663E-2</v>
      </c>
      <c r="H30" s="73">
        <f t="shared" si="2"/>
        <v>44806</v>
      </c>
      <c r="I30" s="73" t="s">
        <v>83</v>
      </c>
      <c r="J30" s="74">
        <v>0.29166666666666669</v>
      </c>
      <c r="K30" s="74">
        <v>0.33333333333333331</v>
      </c>
      <c r="L30" s="72">
        <f t="shared" si="3"/>
        <v>0</v>
      </c>
      <c r="M30" s="75">
        <f t="shared" si="4"/>
        <v>44812</v>
      </c>
      <c r="N30" s="76" t="s">
        <v>84</v>
      </c>
      <c r="O30" s="77">
        <v>0.29166666666666669</v>
      </c>
      <c r="P30" s="77">
        <v>0.33333333333333331</v>
      </c>
      <c r="Q30" s="72">
        <f t="shared" si="5"/>
        <v>4.166666666666663E-2</v>
      </c>
      <c r="R30" s="78">
        <f t="shared" si="6"/>
        <v>44820</v>
      </c>
      <c r="S30" s="73" t="s">
        <v>84</v>
      </c>
      <c r="T30" s="71">
        <v>0.29166666666666669</v>
      </c>
      <c r="U30" s="71">
        <v>0.33333333333333331</v>
      </c>
      <c r="V30" s="72">
        <f t="shared" si="7"/>
        <v>4.166666666666663E-2</v>
      </c>
      <c r="W30" s="79">
        <f t="shared" si="8"/>
        <v>0.12499999999999989</v>
      </c>
    </row>
    <row r="31" spans="1:23" x14ac:dyDescent="0.25">
      <c r="A31" s="81"/>
      <c r="B31" s="117"/>
      <c r="C31" s="67" t="s">
        <v>214</v>
      </c>
      <c r="D31" s="70">
        <v>44806</v>
      </c>
      <c r="E31" s="71">
        <v>0.29166666666666669</v>
      </c>
      <c r="F31" s="71">
        <v>0.33333333333333331</v>
      </c>
      <c r="G31" s="72">
        <f t="shared" si="1"/>
        <v>4.166666666666663E-2</v>
      </c>
      <c r="H31" s="73">
        <f t="shared" si="2"/>
        <v>44807</v>
      </c>
      <c r="I31" s="73" t="s">
        <v>83</v>
      </c>
      <c r="J31" s="74">
        <v>0.29166666666666669</v>
      </c>
      <c r="K31" s="74">
        <v>0.33333333333333331</v>
      </c>
      <c r="L31" s="72">
        <f t="shared" si="3"/>
        <v>0</v>
      </c>
      <c r="M31" s="75">
        <f t="shared" si="4"/>
        <v>44813</v>
      </c>
      <c r="N31" s="76" t="s">
        <v>84</v>
      </c>
      <c r="O31" s="77">
        <v>0.29166666666666669</v>
      </c>
      <c r="P31" s="77">
        <v>0.33333333333333331</v>
      </c>
      <c r="Q31" s="72">
        <f t="shared" si="5"/>
        <v>4.166666666666663E-2</v>
      </c>
      <c r="R31" s="78">
        <f t="shared" si="6"/>
        <v>44821</v>
      </c>
      <c r="S31" s="73" t="s">
        <v>84</v>
      </c>
      <c r="T31" s="71">
        <v>0.29166666666666669</v>
      </c>
      <c r="U31" s="71">
        <v>0.33333333333333331</v>
      </c>
      <c r="V31" s="72">
        <f t="shared" si="7"/>
        <v>4.166666666666663E-2</v>
      </c>
      <c r="W31" s="79">
        <f t="shared" si="8"/>
        <v>0.12499999999999989</v>
      </c>
    </row>
    <row r="32" spans="1:23" x14ac:dyDescent="0.25">
      <c r="A32" s="81"/>
      <c r="B32" s="117"/>
      <c r="C32" s="67" t="s">
        <v>215</v>
      </c>
      <c r="D32" s="70">
        <v>44807</v>
      </c>
      <c r="E32" s="71">
        <v>0.29166666666666669</v>
      </c>
      <c r="F32" s="71">
        <v>0.33333333333333331</v>
      </c>
      <c r="G32" s="72">
        <f t="shared" si="1"/>
        <v>4.166666666666663E-2</v>
      </c>
      <c r="H32" s="73">
        <f t="shared" si="2"/>
        <v>44808</v>
      </c>
      <c r="I32" s="73" t="s">
        <v>83</v>
      </c>
      <c r="J32" s="74">
        <v>0.29166666666666669</v>
      </c>
      <c r="K32" s="74">
        <v>0.33333333333333331</v>
      </c>
      <c r="L32" s="72">
        <f t="shared" si="3"/>
        <v>0</v>
      </c>
      <c r="M32" s="75">
        <f t="shared" si="4"/>
        <v>44814</v>
      </c>
      <c r="N32" s="76" t="s">
        <v>84</v>
      </c>
      <c r="O32" s="77">
        <v>0.29166666666666669</v>
      </c>
      <c r="P32" s="77">
        <v>0.33333333333333331</v>
      </c>
      <c r="Q32" s="72">
        <f t="shared" si="5"/>
        <v>4.166666666666663E-2</v>
      </c>
      <c r="R32" s="78">
        <f t="shared" si="6"/>
        <v>44822</v>
      </c>
      <c r="S32" s="73" t="s">
        <v>84</v>
      </c>
      <c r="T32" s="71">
        <v>0.29166666666666669</v>
      </c>
      <c r="U32" s="71">
        <v>0.33333333333333331</v>
      </c>
      <c r="V32" s="72">
        <f t="shared" si="7"/>
        <v>4.166666666666663E-2</v>
      </c>
      <c r="W32" s="79">
        <f t="shared" si="8"/>
        <v>0.12499999999999989</v>
      </c>
    </row>
    <row r="33" spans="1:23" x14ac:dyDescent="0.25">
      <c r="A33" s="81"/>
      <c r="B33" s="117"/>
      <c r="C33" s="67" t="s">
        <v>216</v>
      </c>
      <c r="D33" s="70">
        <v>44808</v>
      </c>
      <c r="E33" s="71">
        <v>0.29166666666666669</v>
      </c>
      <c r="F33" s="71">
        <v>0.33333333333333331</v>
      </c>
      <c r="G33" s="72">
        <f t="shared" si="1"/>
        <v>4.166666666666663E-2</v>
      </c>
      <c r="H33" s="73">
        <f t="shared" si="2"/>
        <v>44809</v>
      </c>
      <c r="I33" s="73" t="s">
        <v>83</v>
      </c>
      <c r="J33" s="74">
        <v>0.29166666666666669</v>
      </c>
      <c r="K33" s="74">
        <v>0.33333333333333331</v>
      </c>
      <c r="L33" s="72">
        <f t="shared" si="3"/>
        <v>0</v>
      </c>
      <c r="M33" s="75">
        <f t="shared" si="4"/>
        <v>44815</v>
      </c>
      <c r="N33" s="76" t="s">
        <v>84</v>
      </c>
      <c r="O33" s="77">
        <v>0.29166666666666669</v>
      </c>
      <c r="P33" s="77">
        <v>0.33333333333333331</v>
      </c>
      <c r="Q33" s="72">
        <f t="shared" si="5"/>
        <v>4.166666666666663E-2</v>
      </c>
      <c r="R33" s="78">
        <f t="shared" si="6"/>
        <v>44823</v>
      </c>
      <c r="S33" s="73" t="s">
        <v>84</v>
      </c>
      <c r="T33" s="71">
        <v>0.29166666666666669</v>
      </c>
      <c r="U33" s="71">
        <v>0.33333333333333331</v>
      </c>
      <c r="V33" s="72">
        <f t="shared" si="7"/>
        <v>4.166666666666663E-2</v>
      </c>
      <c r="W33" s="79">
        <f t="shared" si="8"/>
        <v>0.12499999999999989</v>
      </c>
    </row>
    <row r="34" spans="1:23" ht="30" x14ac:dyDescent="0.25">
      <c r="A34" s="81"/>
      <c r="B34" s="117"/>
      <c r="C34" s="67" t="s">
        <v>217</v>
      </c>
      <c r="D34" s="70">
        <v>44809</v>
      </c>
      <c r="E34" s="71">
        <v>0.29166666666666669</v>
      </c>
      <c r="F34" s="71">
        <v>0.33333333333333331</v>
      </c>
      <c r="G34" s="72">
        <f t="shared" si="1"/>
        <v>4.166666666666663E-2</v>
      </c>
      <c r="H34" s="73">
        <f t="shared" si="2"/>
        <v>44810</v>
      </c>
      <c r="I34" s="73" t="s">
        <v>83</v>
      </c>
      <c r="J34" s="74">
        <v>0.29166666666666669</v>
      </c>
      <c r="K34" s="74">
        <v>0.33333333333333331</v>
      </c>
      <c r="L34" s="72">
        <f t="shared" si="3"/>
        <v>0</v>
      </c>
      <c r="M34" s="75">
        <f t="shared" si="4"/>
        <v>44816</v>
      </c>
      <c r="N34" s="76" t="s">
        <v>84</v>
      </c>
      <c r="O34" s="77">
        <v>0.29166666666666669</v>
      </c>
      <c r="P34" s="77">
        <v>0.33333333333333331</v>
      </c>
      <c r="Q34" s="72">
        <f t="shared" si="5"/>
        <v>4.166666666666663E-2</v>
      </c>
      <c r="R34" s="78">
        <f t="shared" si="6"/>
        <v>44824</v>
      </c>
      <c r="S34" s="73" t="s">
        <v>84</v>
      </c>
      <c r="T34" s="71">
        <v>0.29166666666666669</v>
      </c>
      <c r="U34" s="71">
        <v>0.33333333333333331</v>
      </c>
      <c r="V34" s="72">
        <f t="shared" si="7"/>
        <v>4.166666666666663E-2</v>
      </c>
      <c r="W34" s="79">
        <f t="shared" si="8"/>
        <v>0.12499999999999989</v>
      </c>
    </row>
    <row r="35" spans="1:23" x14ac:dyDescent="0.25">
      <c r="A35" s="81"/>
      <c r="B35" s="117"/>
      <c r="C35" s="67" t="s">
        <v>218</v>
      </c>
      <c r="D35" s="70">
        <v>44810</v>
      </c>
      <c r="E35" s="71">
        <v>0.29166666666666669</v>
      </c>
      <c r="F35" s="71">
        <v>0.33333333333333331</v>
      </c>
      <c r="G35" s="72">
        <f t="shared" si="1"/>
        <v>4.166666666666663E-2</v>
      </c>
      <c r="H35" s="73">
        <f t="shared" si="2"/>
        <v>44811</v>
      </c>
      <c r="I35" s="73" t="s">
        <v>83</v>
      </c>
      <c r="J35" s="74">
        <v>0.29166666666666669</v>
      </c>
      <c r="K35" s="74">
        <v>0.33333333333333331</v>
      </c>
      <c r="L35" s="72">
        <f t="shared" si="3"/>
        <v>0</v>
      </c>
      <c r="M35" s="75">
        <f t="shared" si="4"/>
        <v>44817</v>
      </c>
      <c r="N35" s="76" t="s">
        <v>84</v>
      </c>
      <c r="O35" s="77">
        <v>0.29166666666666669</v>
      </c>
      <c r="P35" s="77">
        <v>0.33333333333333331</v>
      </c>
      <c r="Q35" s="72">
        <f t="shared" si="5"/>
        <v>4.166666666666663E-2</v>
      </c>
      <c r="R35" s="78">
        <f t="shared" si="6"/>
        <v>44825</v>
      </c>
      <c r="S35" s="73" t="s">
        <v>84</v>
      </c>
      <c r="T35" s="71">
        <v>0.29166666666666669</v>
      </c>
      <c r="U35" s="71">
        <v>0.33333333333333331</v>
      </c>
      <c r="V35" s="72">
        <f t="shared" si="7"/>
        <v>4.166666666666663E-2</v>
      </c>
      <c r="W35" s="79">
        <f t="shared" si="8"/>
        <v>0.12499999999999989</v>
      </c>
    </row>
    <row r="36" spans="1:23" x14ac:dyDescent="0.25">
      <c r="A36" s="81"/>
      <c r="B36" s="117"/>
      <c r="C36" s="67" t="s">
        <v>219</v>
      </c>
      <c r="D36" s="70">
        <v>44811</v>
      </c>
      <c r="E36" s="71">
        <v>0.29166666666666669</v>
      </c>
      <c r="F36" s="71">
        <v>0.33333333333333331</v>
      </c>
      <c r="G36" s="72">
        <f t="shared" si="1"/>
        <v>4.166666666666663E-2</v>
      </c>
      <c r="H36" s="73">
        <f t="shared" si="2"/>
        <v>44812</v>
      </c>
      <c r="I36" s="73" t="s">
        <v>83</v>
      </c>
      <c r="J36" s="74">
        <v>0.29166666666666669</v>
      </c>
      <c r="K36" s="74">
        <v>0.33333333333333331</v>
      </c>
      <c r="L36" s="72">
        <f t="shared" si="3"/>
        <v>0</v>
      </c>
      <c r="M36" s="75">
        <f t="shared" si="4"/>
        <v>44818</v>
      </c>
      <c r="N36" s="76" t="s">
        <v>84</v>
      </c>
      <c r="O36" s="77">
        <v>0.29166666666666669</v>
      </c>
      <c r="P36" s="77">
        <v>0.33333333333333331</v>
      </c>
      <c r="Q36" s="72">
        <f t="shared" si="5"/>
        <v>4.166666666666663E-2</v>
      </c>
      <c r="R36" s="78">
        <f t="shared" si="6"/>
        <v>44826</v>
      </c>
      <c r="S36" s="73" t="s">
        <v>84</v>
      </c>
      <c r="T36" s="71">
        <v>0.29166666666666669</v>
      </c>
      <c r="U36" s="71">
        <v>0.33333333333333331</v>
      </c>
      <c r="V36" s="72">
        <f t="shared" si="7"/>
        <v>4.166666666666663E-2</v>
      </c>
      <c r="W36" s="79">
        <f t="shared" si="8"/>
        <v>0.12499999999999989</v>
      </c>
    </row>
    <row r="37" spans="1:23" ht="30" x14ac:dyDescent="0.25">
      <c r="A37" s="81"/>
      <c r="B37" s="117"/>
      <c r="C37" s="67" t="s">
        <v>220</v>
      </c>
      <c r="D37" s="70">
        <v>44812</v>
      </c>
      <c r="E37" s="71">
        <v>0.29166666666666669</v>
      </c>
      <c r="F37" s="71">
        <v>0.33333333333333331</v>
      </c>
      <c r="G37" s="72">
        <f t="shared" si="1"/>
        <v>4.166666666666663E-2</v>
      </c>
      <c r="H37" s="73">
        <f t="shared" si="2"/>
        <v>44813</v>
      </c>
      <c r="I37" s="73" t="s">
        <v>83</v>
      </c>
      <c r="J37" s="74">
        <v>0.29166666666666669</v>
      </c>
      <c r="K37" s="74">
        <v>0.33333333333333331</v>
      </c>
      <c r="L37" s="72">
        <f t="shared" si="3"/>
        <v>0</v>
      </c>
      <c r="M37" s="75">
        <f t="shared" si="4"/>
        <v>44819</v>
      </c>
      <c r="N37" s="76" t="s">
        <v>84</v>
      </c>
      <c r="O37" s="77">
        <v>0.29166666666666669</v>
      </c>
      <c r="P37" s="77">
        <v>0.33333333333333331</v>
      </c>
      <c r="Q37" s="72">
        <f t="shared" si="5"/>
        <v>4.166666666666663E-2</v>
      </c>
      <c r="R37" s="78">
        <f t="shared" si="6"/>
        <v>44827</v>
      </c>
      <c r="S37" s="73" t="s">
        <v>84</v>
      </c>
      <c r="T37" s="71">
        <v>0.29166666666666669</v>
      </c>
      <c r="U37" s="71">
        <v>0.33333333333333331</v>
      </c>
      <c r="V37" s="72">
        <f t="shared" si="7"/>
        <v>4.166666666666663E-2</v>
      </c>
      <c r="W37" s="79">
        <f t="shared" si="8"/>
        <v>0.12499999999999989</v>
      </c>
    </row>
    <row r="38" spans="1:23" ht="45" x14ac:dyDescent="0.25">
      <c r="A38" s="81"/>
      <c r="B38" s="117"/>
      <c r="C38" s="67" t="s">
        <v>221</v>
      </c>
      <c r="D38" s="70">
        <v>44813</v>
      </c>
      <c r="E38" s="71">
        <v>0.29166666666666669</v>
      </c>
      <c r="F38" s="71">
        <v>0.33333333333333331</v>
      </c>
      <c r="G38" s="72">
        <f t="shared" si="1"/>
        <v>4.166666666666663E-2</v>
      </c>
      <c r="H38" s="73">
        <f t="shared" si="2"/>
        <v>44814</v>
      </c>
      <c r="I38" s="73" t="s">
        <v>83</v>
      </c>
      <c r="J38" s="74">
        <v>0.29166666666666669</v>
      </c>
      <c r="K38" s="74">
        <v>0.33333333333333331</v>
      </c>
      <c r="L38" s="72">
        <f t="shared" si="3"/>
        <v>0</v>
      </c>
      <c r="M38" s="75">
        <f t="shared" si="4"/>
        <v>44820</v>
      </c>
      <c r="N38" s="76" t="s">
        <v>84</v>
      </c>
      <c r="O38" s="77">
        <v>0.29166666666666669</v>
      </c>
      <c r="P38" s="77">
        <v>0.33333333333333331</v>
      </c>
      <c r="Q38" s="72">
        <f t="shared" si="5"/>
        <v>4.166666666666663E-2</v>
      </c>
      <c r="R38" s="78">
        <f t="shared" si="6"/>
        <v>44828</v>
      </c>
      <c r="S38" s="73" t="s">
        <v>84</v>
      </c>
      <c r="T38" s="71">
        <v>0.29166666666666669</v>
      </c>
      <c r="U38" s="71">
        <v>0.33333333333333331</v>
      </c>
      <c r="V38" s="72">
        <f t="shared" si="7"/>
        <v>4.166666666666663E-2</v>
      </c>
      <c r="W38" s="79">
        <f t="shared" si="8"/>
        <v>0.12499999999999989</v>
      </c>
    </row>
    <row r="39" spans="1:23" ht="30.75" thickBot="1" x14ac:dyDescent="0.3">
      <c r="A39" s="81"/>
      <c r="B39" s="117"/>
      <c r="C39" s="67" t="s">
        <v>222</v>
      </c>
      <c r="D39" s="70">
        <v>44814</v>
      </c>
      <c r="E39" s="71">
        <v>0.29166666666666669</v>
      </c>
      <c r="F39" s="71">
        <v>0.33333333333333331</v>
      </c>
      <c r="G39" s="72">
        <f t="shared" si="1"/>
        <v>4.166666666666663E-2</v>
      </c>
      <c r="H39" s="73">
        <f t="shared" si="2"/>
        <v>44815</v>
      </c>
      <c r="I39" s="73" t="s">
        <v>83</v>
      </c>
      <c r="J39" s="74">
        <v>0.29166666666666669</v>
      </c>
      <c r="K39" s="74">
        <v>0.33333333333333331</v>
      </c>
      <c r="L39" s="72">
        <f t="shared" si="3"/>
        <v>0</v>
      </c>
      <c r="M39" s="75">
        <f t="shared" si="4"/>
        <v>44821</v>
      </c>
      <c r="N39" s="76" t="s">
        <v>84</v>
      </c>
      <c r="O39" s="77">
        <v>0.29166666666666669</v>
      </c>
      <c r="P39" s="77">
        <v>0.33333333333333331</v>
      </c>
      <c r="Q39" s="72">
        <f t="shared" si="5"/>
        <v>4.166666666666663E-2</v>
      </c>
      <c r="R39" s="107">
        <f t="shared" si="6"/>
        <v>44829</v>
      </c>
      <c r="S39" s="108" t="s">
        <v>84</v>
      </c>
      <c r="T39" s="109">
        <v>0.29166666666666669</v>
      </c>
      <c r="U39" s="109">
        <v>0.33333333333333331</v>
      </c>
      <c r="V39" s="110">
        <f t="shared" si="7"/>
        <v>4.166666666666663E-2</v>
      </c>
      <c r="W39" s="111">
        <f t="shared" si="8"/>
        <v>0.12499999999999989</v>
      </c>
    </row>
    <row r="40" spans="1:23" ht="15.75" thickBot="1" x14ac:dyDescent="0.3">
      <c r="C40" s="103" t="s">
        <v>85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5"/>
    </row>
    <row r="41" spans="1:23" x14ac:dyDescent="0.25">
      <c r="C41" s="94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6"/>
    </row>
    <row r="42" spans="1:23" x14ac:dyDescent="0.25">
      <c r="C42" s="97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9"/>
    </row>
    <row r="43" spans="1:23" x14ac:dyDescent="0.25">
      <c r="C43" s="97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9"/>
    </row>
    <row r="44" spans="1:23" x14ac:dyDescent="0.25">
      <c r="C44" s="97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9"/>
    </row>
    <row r="45" spans="1:23" ht="15.75" thickBot="1" x14ac:dyDescent="0.3">
      <c r="C45" s="100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2"/>
    </row>
  </sheetData>
  <mergeCells count="2">
    <mergeCell ref="C40:Q40"/>
    <mergeCell ref="C41:Q45"/>
  </mergeCells>
  <dataValidations count="1">
    <dataValidation type="list" allowBlank="1" showInputMessage="1" showErrorMessage="1" sqref="N7:N39 I7:I39 S7:S39" xr:uid="{00000000-0002-0000-0C00-000000000000}">
      <formula1>"Sim, Não"</formula1>
    </dataValidation>
  </dataValidations>
  <hyperlinks>
    <hyperlink ref="A10:B10" location="'D4'!B10" display="'D4'!B10" xr:uid="{C46DF2B5-7EA2-4F0B-859F-2FAFAF11ACFE}"/>
    <hyperlink ref="A9:B9" location="'D3'!B9" display="'D3'!B9" xr:uid="{8C39DC14-7098-42CD-B560-C97216A85D2D}"/>
    <hyperlink ref="A7:B7" location="'D1'!B7" display="'D1'!B7" xr:uid="{F2859003-E52B-406C-B519-CCC095CEF7F3}"/>
    <hyperlink ref="A8:B8" location="'D2'!B8" display="'D2'!B8" xr:uid="{5C0A8B1D-D264-4D2E-A06A-CCD28C7AF898}"/>
    <hyperlink ref="A11:B11" location="'Noções de Administração Pública'!A1" display="'Noções de Administração Pública'!A1" xr:uid="{1FD7D2DE-7A0A-45BE-982C-076C61FF0FEB}"/>
    <hyperlink ref="A14" location="'D8'!B14" display="'D8'!B14" xr:uid="{F3423DA3-7104-469D-9A95-7B901C5C517C}"/>
    <hyperlink ref="B14" location="'D8'!B14" display="'D8'!B14" xr:uid="{4A398C04-8A6F-4BD1-AFEF-DFA6FEDD7318}"/>
    <hyperlink ref="A12:B12" location="'Noções de Gestão Pública'!A1" display="'Noções de Gestão Pública'!A1" xr:uid="{4D2B43F6-E799-4B7F-91C4-CC1E9473EFCF}"/>
    <hyperlink ref="A13:B13" location="'Noções de Direito Constituciona'!A1" display="'Noções de Direito Constituciona'!A1" xr:uid="{B0276F07-115D-4B9A-8B95-D4D3751E9B58}"/>
    <hyperlink ref="A14:B14" location="'Noções de Direito do Trabalho'!A1" display="'Noções de Direito do Trabalho'!A1" xr:uid="{07BFBC62-381D-4C31-84D3-30B76193F289}"/>
    <hyperlink ref="A15:B15" location="'Noções de D. P. do Trabalho'!A1" display="'Noções de D. P. do Trabalho'!A1" xr:uid="{DEEC084A-6C82-4299-B482-4F1BF94FD167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showGridLines="0" topLeftCell="A4" workbookViewId="0">
      <selection activeCell="B28" sqref="B28"/>
    </sheetView>
  </sheetViews>
  <sheetFormatPr defaultColWidth="0" defaultRowHeight="15" zeroHeight="1" x14ac:dyDescent="0.25"/>
  <cols>
    <col min="1" max="1" width="24.42578125" bestFit="1" customWidth="1"/>
    <col min="2" max="2" width="59.42578125" bestFit="1" customWidth="1"/>
    <col min="3" max="4" width="9.140625" customWidth="1"/>
    <col min="5" max="5" width="2.42578125" customWidth="1"/>
    <col min="6" max="7" width="9.140625" customWidth="1"/>
    <col min="8" max="8" width="6.7109375" customWidth="1"/>
    <col min="9" max="16384" width="9.140625" hidden="1"/>
  </cols>
  <sheetData>
    <row r="1" spans="1:8" x14ac:dyDescent="0.25">
      <c r="A1" s="59"/>
      <c r="B1" s="59"/>
      <c r="C1" s="59"/>
      <c r="D1" s="59"/>
      <c r="E1" s="59"/>
      <c r="F1" s="59"/>
      <c r="G1" s="59"/>
      <c r="H1" s="59"/>
    </row>
    <row r="2" spans="1:8" x14ac:dyDescent="0.25">
      <c r="A2" s="59"/>
      <c r="B2" s="59"/>
      <c r="C2" s="59"/>
      <c r="D2" s="59"/>
      <c r="E2" s="59"/>
      <c r="F2" s="59"/>
      <c r="G2" s="59"/>
      <c r="H2" s="59"/>
    </row>
    <row r="3" spans="1:8" x14ac:dyDescent="0.25">
      <c r="A3" s="59"/>
      <c r="B3" s="59"/>
      <c r="C3" s="59"/>
      <c r="D3" s="59"/>
      <c r="E3" s="59"/>
      <c r="F3" s="59"/>
      <c r="G3" s="59"/>
      <c r="H3" s="59"/>
    </row>
    <row r="4" spans="1:8" x14ac:dyDescent="0.25"/>
    <row r="5" spans="1:8" x14ac:dyDescent="0.25"/>
    <row r="6" spans="1:8" ht="23.25" x14ac:dyDescent="0.35">
      <c r="A6" s="22" t="s">
        <v>86</v>
      </c>
      <c r="B6" s="23"/>
    </row>
    <row r="7" spans="1:8" x14ac:dyDescent="0.25">
      <c r="A7" s="18" t="s">
        <v>11</v>
      </c>
      <c r="B7" s="19" t="s">
        <v>92</v>
      </c>
    </row>
    <row r="8" spans="1:8" x14ac:dyDescent="0.25">
      <c r="A8" s="18" t="s">
        <v>12</v>
      </c>
      <c r="B8" s="65">
        <v>44781</v>
      </c>
    </row>
    <row r="9" spans="1:8" x14ac:dyDescent="0.25">
      <c r="A9" s="18" t="s">
        <v>13</v>
      </c>
      <c r="B9" s="19" t="s">
        <v>91</v>
      </c>
    </row>
    <row r="10" spans="1:8" x14ac:dyDescent="0.25">
      <c r="A10" s="18" t="s">
        <v>14</v>
      </c>
      <c r="B10" s="20"/>
    </row>
    <row r="11" spans="1:8" x14ac:dyDescent="0.25">
      <c r="A11" s="18" t="s">
        <v>15</v>
      </c>
      <c r="B11" s="19" t="s">
        <v>94</v>
      </c>
    </row>
    <row r="12" spans="1:8" x14ac:dyDescent="0.25">
      <c r="A12" s="18" t="s">
        <v>87</v>
      </c>
      <c r="B12" s="19" t="s">
        <v>93</v>
      </c>
    </row>
    <row r="13" spans="1:8" x14ac:dyDescent="0.25">
      <c r="A13" s="18" t="s">
        <v>16</v>
      </c>
      <c r="B13" s="19" t="s">
        <v>224</v>
      </c>
    </row>
    <row r="14" spans="1:8" x14ac:dyDescent="0.25">
      <c r="A14" s="18" t="s">
        <v>88</v>
      </c>
      <c r="B14" s="19" t="s">
        <v>223</v>
      </c>
    </row>
    <row r="15" spans="1:8" x14ac:dyDescent="0.25">
      <c r="A15" s="18" t="s">
        <v>17</v>
      </c>
      <c r="B15" s="19" t="s">
        <v>90</v>
      </c>
    </row>
    <row r="16" spans="1:8" x14ac:dyDescent="0.25">
      <c r="A16" s="18" t="s">
        <v>18</v>
      </c>
      <c r="B16" s="19" t="s">
        <v>89</v>
      </c>
    </row>
    <row r="17" spans="1:2" x14ac:dyDescent="0.25">
      <c r="A17" s="18" t="s">
        <v>19</v>
      </c>
      <c r="B17" s="65">
        <v>44871</v>
      </c>
    </row>
    <row r="18" spans="1:2" x14ac:dyDescent="0.25">
      <c r="A18" s="18"/>
      <c r="B18" s="19"/>
    </row>
    <row r="19" spans="1:2" x14ac:dyDescent="0.25"/>
    <row r="20" spans="1:2" x14ac:dyDescent="0.25"/>
    <row r="21" spans="1:2" x14ac:dyDescent="0.25"/>
    <row r="22" spans="1:2" x14ac:dyDescent="0.25"/>
    <row r="23" spans="1:2" x14ac:dyDescent="0.25"/>
    <row r="24" spans="1:2" x14ac:dyDescent="0.25"/>
    <row r="25" spans="1:2" x14ac:dyDescent="0.25"/>
    <row r="26" spans="1:2" x14ac:dyDescent="0.25"/>
    <row r="27" spans="1:2" x14ac:dyDescent="0.25"/>
    <row r="28" spans="1:2" x14ac:dyDescent="0.25"/>
    <row r="29" spans="1:2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showGridLines="0" tabSelected="1" workbookViewId="0">
      <selection activeCell="C21" sqref="C21"/>
    </sheetView>
  </sheetViews>
  <sheetFormatPr defaultColWidth="0" defaultRowHeight="15" zeroHeight="1" x14ac:dyDescent="0.25"/>
  <cols>
    <col min="1" max="1" width="3.140625" bestFit="1" customWidth="1"/>
    <col min="2" max="2" width="51" bestFit="1" customWidth="1"/>
    <col min="3" max="3" width="11.5703125" bestFit="1" customWidth="1"/>
    <col min="4" max="4" width="15" bestFit="1" customWidth="1"/>
    <col min="5" max="5" width="13.5703125" bestFit="1" customWidth="1"/>
    <col min="6" max="6" width="14.5703125" bestFit="1" customWidth="1"/>
    <col min="7" max="7" width="15" bestFit="1" customWidth="1"/>
    <col min="8" max="8" width="13.42578125" bestFit="1" customWidth="1"/>
    <col min="9" max="9" width="3.28515625" customWidth="1"/>
    <col min="10" max="16384" width="9.140625" hidden="1"/>
  </cols>
  <sheetData>
    <row r="1" spans="1:9" s="59" customFormat="1" x14ac:dyDescent="0.25"/>
    <row r="2" spans="1:9" s="59" customFormat="1" x14ac:dyDescent="0.25"/>
    <row r="3" spans="1:9" x14ac:dyDescent="0.25">
      <c r="A3" s="59"/>
      <c r="B3" s="59"/>
      <c r="C3" s="59"/>
      <c r="D3" s="59"/>
      <c r="E3" s="59"/>
      <c r="F3" s="59"/>
      <c r="G3" s="59"/>
      <c r="H3" s="59"/>
      <c r="I3" s="59"/>
    </row>
    <row r="4" spans="1:9" x14ac:dyDescent="0.25"/>
    <row r="5" spans="1:9" x14ac:dyDescent="0.25"/>
    <row r="6" spans="1:9" ht="18.75" x14ac:dyDescent="0.25">
      <c r="B6" s="3" t="s">
        <v>10</v>
      </c>
      <c r="C6" s="4">
        <f>'Quadro de horários'!K5</f>
        <v>1.1874999999999998</v>
      </c>
      <c r="E6" s="63"/>
    </row>
    <row r="7" spans="1:9" x14ac:dyDescent="0.25">
      <c r="E7" s="64"/>
    </row>
    <row r="8" spans="1:9" x14ac:dyDescent="0.25">
      <c r="A8" s="85" t="s">
        <v>0</v>
      </c>
      <c r="B8" s="83" t="s">
        <v>1</v>
      </c>
      <c r="C8" s="83" t="s">
        <v>2</v>
      </c>
      <c r="D8" s="83" t="s">
        <v>3</v>
      </c>
      <c r="E8" s="1" t="s">
        <v>4</v>
      </c>
    </row>
    <row r="9" spans="1:9" x14ac:dyDescent="0.25">
      <c r="A9" s="86"/>
      <c r="B9" s="84"/>
      <c r="C9" s="84"/>
      <c r="D9" s="84"/>
      <c r="E9" s="5">
        <f>SUM(E10:E30)</f>
        <v>1.1416666666666666</v>
      </c>
    </row>
    <row r="10" spans="1:9" ht="15.75" x14ac:dyDescent="0.25">
      <c r="A10" s="8">
        <v>1</v>
      </c>
      <c r="B10" s="9" t="s">
        <v>5</v>
      </c>
      <c r="C10" s="10" t="s">
        <v>6</v>
      </c>
      <c r="D10" s="11">
        <f t="shared" ref="D10:D29" si="0">IF(B10="","",$C$6/(COUNTA($B$10:$B$29)))</f>
        <v>0.13194444444444442</v>
      </c>
      <c r="E10" s="12">
        <v>7.9166666666666663E-2</v>
      </c>
    </row>
    <row r="11" spans="1:9" ht="15.75" x14ac:dyDescent="0.25">
      <c r="A11" s="8">
        <v>2</v>
      </c>
      <c r="B11" s="9" t="s">
        <v>95</v>
      </c>
      <c r="C11" s="10" t="s">
        <v>6</v>
      </c>
      <c r="D11" s="11">
        <f t="shared" si="0"/>
        <v>0.13194444444444442</v>
      </c>
      <c r="E11" s="12">
        <v>4.1666666666666664E-2</v>
      </c>
    </row>
    <row r="12" spans="1:9" ht="15.75" x14ac:dyDescent="0.25">
      <c r="A12" s="8">
        <v>3</v>
      </c>
      <c r="B12" s="9" t="s">
        <v>96</v>
      </c>
      <c r="C12" s="10" t="s">
        <v>6</v>
      </c>
      <c r="D12" s="11">
        <f t="shared" si="0"/>
        <v>0.13194444444444442</v>
      </c>
      <c r="E12" s="12">
        <v>4.1666666666666664E-2</v>
      </c>
    </row>
    <row r="13" spans="1:9" ht="15.75" x14ac:dyDescent="0.25">
      <c r="A13" s="8">
        <v>4</v>
      </c>
      <c r="B13" s="9" t="s">
        <v>97</v>
      </c>
      <c r="C13" s="10" t="s">
        <v>6</v>
      </c>
      <c r="D13" s="11">
        <f t="shared" si="0"/>
        <v>0.13194444444444442</v>
      </c>
      <c r="E13" s="12">
        <v>4.1666666666666664E-2</v>
      </c>
    </row>
    <row r="14" spans="1:9" ht="15.75" x14ac:dyDescent="0.25">
      <c r="A14" s="8">
        <v>5</v>
      </c>
      <c r="B14" s="9" t="s">
        <v>98</v>
      </c>
      <c r="C14" s="10" t="s">
        <v>6</v>
      </c>
      <c r="D14" s="11">
        <f t="shared" si="0"/>
        <v>0.13194444444444442</v>
      </c>
      <c r="E14" s="12">
        <v>2.0833333333333332E-2</v>
      </c>
    </row>
    <row r="15" spans="1:9" ht="15.75" x14ac:dyDescent="0.25">
      <c r="A15" s="8">
        <v>6</v>
      </c>
      <c r="B15" s="9" t="s">
        <v>99</v>
      </c>
      <c r="C15" s="10" t="s">
        <v>7</v>
      </c>
      <c r="D15" s="11">
        <f t="shared" si="0"/>
        <v>0.13194444444444442</v>
      </c>
      <c r="E15" s="12">
        <v>0.22916666666666666</v>
      </c>
    </row>
    <row r="16" spans="1:9" ht="15.75" x14ac:dyDescent="0.25">
      <c r="A16" s="8">
        <v>7</v>
      </c>
      <c r="B16" s="13" t="s">
        <v>8</v>
      </c>
      <c r="C16" s="10" t="s">
        <v>7</v>
      </c>
      <c r="D16" s="11">
        <f t="shared" si="0"/>
        <v>0.13194444444444442</v>
      </c>
      <c r="E16" s="12">
        <v>0.22916666666666666</v>
      </c>
    </row>
    <row r="17" spans="1:9" ht="15.75" x14ac:dyDescent="0.25">
      <c r="A17" s="8">
        <v>8</v>
      </c>
      <c r="B17" s="14" t="s">
        <v>9</v>
      </c>
      <c r="C17" s="10" t="s">
        <v>7</v>
      </c>
      <c r="D17" s="11">
        <f t="shared" si="0"/>
        <v>0.13194444444444442</v>
      </c>
      <c r="E17" s="12">
        <v>0.22916666666666666</v>
      </c>
    </row>
    <row r="18" spans="1:9" ht="15.75" x14ac:dyDescent="0.25">
      <c r="A18" s="8">
        <v>9</v>
      </c>
      <c r="B18" s="14" t="s">
        <v>100</v>
      </c>
      <c r="C18" s="10" t="s">
        <v>7</v>
      </c>
      <c r="D18" s="11">
        <f t="shared" si="0"/>
        <v>0.13194444444444442</v>
      </c>
      <c r="E18" s="12">
        <v>0.22916666666666666</v>
      </c>
    </row>
    <row r="19" spans="1:9" ht="15.75" x14ac:dyDescent="0.25">
      <c r="A19" s="8"/>
      <c r="B19" s="14"/>
      <c r="C19" s="14"/>
      <c r="D19" s="11" t="str">
        <f t="shared" si="0"/>
        <v/>
      </c>
      <c r="E19" s="12"/>
    </row>
    <row r="20" spans="1:9" ht="15.75" x14ac:dyDescent="0.25">
      <c r="A20" s="8"/>
      <c r="B20" s="14"/>
      <c r="C20" s="14"/>
      <c r="D20" s="11" t="str">
        <f t="shared" si="0"/>
        <v/>
      </c>
      <c r="E20" s="12"/>
    </row>
    <row r="21" spans="1:9" ht="15.75" x14ac:dyDescent="0.25">
      <c r="A21" s="14"/>
      <c r="B21" s="14"/>
      <c r="C21" s="14"/>
      <c r="D21" s="11" t="str">
        <f t="shared" si="0"/>
        <v/>
      </c>
      <c r="E21" s="12"/>
    </row>
    <row r="22" spans="1:9" ht="15.75" x14ac:dyDescent="0.25">
      <c r="A22" s="14"/>
      <c r="B22" s="14"/>
      <c r="C22" s="14"/>
      <c r="D22" s="11" t="str">
        <f t="shared" si="0"/>
        <v/>
      </c>
      <c r="E22" s="15"/>
    </row>
    <row r="23" spans="1:9" ht="15.75" x14ac:dyDescent="0.25">
      <c r="A23" s="14"/>
      <c r="B23" s="14"/>
      <c r="C23" s="14"/>
      <c r="D23" s="11" t="str">
        <f t="shared" si="0"/>
        <v/>
      </c>
      <c r="E23" s="15"/>
    </row>
    <row r="24" spans="1:9" ht="15.75" x14ac:dyDescent="0.25">
      <c r="A24" s="14"/>
      <c r="B24" s="14"/>
      <c r="C24" s="14"/>
      <c r="D24" s="11" t="str">
        <f t="shared" si="0"/>
        <v/>
      </c>
      <c r="E24" s="15"/>
    </row>
    <row r="25" spans="1:9" ht="15.75" x14ac:dyDescent="0.25">
      <c r="A25" s="14"/>
      <c r="B25" s="14"/>
      <c r="C25" s="14"/>
      <c r="D25" s="11" t="str">
        <f t="shared" si="0"/>
        <v/>
      </c>
      <c r="E25" s="15"/>
    </row>
    <row r="26" spans="1:9" ht="15.75" x14ac:dyDescent="0.25">
      <c r="A26" s="14"/>
      <c r="B26" s="14"/>
      <c r="C26" s="14"/>
      <c r="D26" s="11" t="str">
        <f t="shared" si="0"/>
        <v/>
      </c>
      <c r="E26" s="15"/>
    </row>
    <row r="27" spans="1:9" ht="15.75" x14ac:dyDescent="0.25">
      <c r="A27" s="16"/>
      <c r="B27" s="16"/>
      <c r="C27" s="16"/>
      <c r="D27" s="11" t="str">
        <f t="shared" si="0"/>
        <v/>
      </c>
      <c r="E27" s="17"/>
    </row>
    <row r="28" spans="1:9" ht="15.75" x14ac:dyDescent="0.25">
      <c r="A28" s="16"/>
      <c r="B28" s="16"/>
      <c r="C28" s="16"/>
      <c r="D28" s="11" t="str">
        <f t="shared" si="0"/>
        <v/>
      </c>
      <c r="E28" s="17"/>
    </row>
    <row r="29" spans="1:9" ht="15.75" x14ac:dyDescent="0.25">
      <c r="A29" s="6"/>
      <c r="B29" s="6"/>
      <c r="C29" s="6"/>
      <c r="D29" s="11" t="str">
        <f t="shared" si="0"/>
        <v/>
      </c>
      <c r="E29" s="7"/>
    </row>
    <row r="30" spans="1:9" ht="3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</row>
    <row r="31" spans="1:9" x14ac:dyDescent="0.25"/>
  </sheetData>
  <mergeCells count="4">
    <mergeCell ref="D8:D9"/>
    <mergeCell ref="A8:A9"/>
    <mergeCell ref="B8:B9"/>
    <mergeCell ref="C8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8"/>
  <sheetViews>
    <sheetView showGridLines="0" workbookViewId="0">
      <selection activeCell="I38" sqref="I38"/>
    </sheetView>
  </sheetViews>
  <sheetFormatPr defaultColWidth="0" defaultRowHeight="15" x14ac:dyDescent="0.25"/>
  <cols>
    <col min="1" max="2" width="9.140625" customWidth="1"/>
    <col min="3" max="9" width="15.85546875" customWidth="1"/>
    <col min="10" max="10" width="9.140625" customWidth="1"/>
    <col min="11" max="11" width="12.42578125" bestFit="1" customWidth="1"/>
    <col min="12" max="16384" width="9.140625" hidden="1"/>
  </cols>
  <sheetData>
    <row r="1" spans="1:1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</row>
    <row r="5" spans="1:11" ht="15" customHeight="1" x14ac:dyDescent="0.25">
      <c r="A5" s="92" t="s">
        <v>20</v>
      </c>
      <c r="B5" s="92"/>
      <c r="C5" s="87">
        <f>COUNTIF(C9:C100,"Estudar")*$A$7</f>
        <v>2.0833333333333332E-2</v>
      </c>
      <c r="D5" s="87">
        <f t="shared" ref="D5:I5" si="0">COUNTIF(D9:D100,"Estudar")*$A$7</f>
        <v>0.25</v>
      </c>
      <c r="E5" s="87">
        <f t="shared" si="0"/>
        <v>0.20833333333333331</v>
      </c>
      <c r="F5" s="87">
        <f t="shared" si="0"/>
        <v>0.25</v>
      </c>
      <c r="G5" s="87">
        <f t="shared" si="0"/>
        <v>0.14583333333333331</v>
      </c>
      <c r="H5" s="87">
        <f t="shared" si="0"/>
        <v>0.29166666666666663</v>
      </c>
      <c r="I5" s="87">
        <f t="shared" si="0"/>
        <v>2.0833333333333332E-2</v>
      </c>
      <c r="J5" s="91" t="s">
        <v>68</v>
      </c>
      <c r="K5" s="87">
        <f>SUM(C5:I5)</f>
        <v>1.1874999999999998</v>
      </c>
    </row>
    <row r="6" spans="1:11" ht="15" customHeight="1" x14ac:dyDescent="0.25">
      <c r="A6" s="93"/>
      <c r="B6" s="93"/>
      <c r="C6" s="88"/>
      <c r="D6" s="88"/>
      <c r="E6" s="88"/>
      <c r="F6" s="88"/>
      <c r="G6" s="88"/>
      <c r="H6" s="88"/>
      <c r="I6" s="88"/>
      <c r="J6" s="91"/>
      <c r="K6" s="88"/>
    </row>
    <row r="7" spans="1:11" x14ac:dyDescent="0.25">
      <c r="A7" s="35">
        <v>2.0833333333333332E-2</v>
      </c>
      <c r="B7" s="24"/>
      <c r="C7" s="25"/>
      <c r="D7" s="26"/>
      <c r="E7" s="26"/>
      <c r="F7" s="26"/>
      <c r="G7" s="26"/>
      <c r="H7" s="26"/>
      <c r="I7" s="26"/>
    </row>
    <row r="8" spans="1:11" x14ac:dyDescent="0.25">
      <c r="A8" s="89" t="s">
        <v>21</v>
      </c>
      <c r="B8" s="90"/>
      <c r="C8" s="27" t="s">
        <v>22</v>
      </c>
      <c r="D8" s="27" t="s">
        <v>23</v>
      </c>
      <c r="E8" s="27" t="s">
        <v>24</v>
      </c>
      <c r="F8" s="27" t="s">
        <v>25</v>
      </c>
      <c r="G8" s="27" t="s">
        <v>26</v>
      </c>
      <c r="H8" s="27" t="s">
        <v>27</v>
      </c>
      <c r="I8" s="28" t="s">
        <v>28</v>
      </c>
    </row>
    <row r="9" spans="1:11" x14ac:dyDescent="0.25">
      <c r="A9" s="33" t="s">
        <v>29</v>
      </c>
      <c r="B9" s="33" t="s">
        <v>30</v>
      </c>
      <c r="C9" s="29" t="s">
        <v>34</v>
      </c>
      <c r="D9" s="29"/>
      <c r="E9" s="29"/>
      <c r="F9" s="29"/>
      <c r="G9" s="34"/>
      <c r="H9" s="29"/>
      <c r="I9" s="29"/>
    </row>
    <row r="10" spans="1:11" x14ac:dyDescent="0.25">
      <c r="A10" s="33" t="s">
        <v>30</v>
      </c>
      <c r="B10" s="33" t="s">
        <v>31</v>
      </c>
      <c r="C10" s="29"/>
      <c r="D10" s="29"/>
      <c r="E10" s="29" t="s">
        <v>32</v>
      </c>
      <c r="F10" s="29"/>
      <c r="G10" s="29"/>
      <c r="H10" s="29"/>
      <c r="I10" s="29"/>
    </row>
    <row r="11" spans="1:11" x14ac:dyDescent="0.25">
      <c r="A11" s="33" t="s">
        <v>31</v>
      </c>
      <c r="B11" s="33" t="s">
        <v>33</v>
      </c>
      <c r="C11" s="29"/>
      <c r="D11" s="29" t="s">
        <v>32</v>
      </c>
      <c r="E11" s="29" t="s">
        <v>32</v>
      </c>
      <c r="F11" s="29" t="s">
        <v>32</v>
      </c>
      <c r="G11" s="29" t="s">
        <v>32</v>
      </c>
      <c r="H11" s="29" t="s">
        <v>32</v>
      </c>
      <c r="I11" s="29"/>
    </row>
    <row r="12" spans="1:11" x14ac:dyDescent="0.25">
      <c r="A12" s="33" t="s">
        <v>33</v>
      </c>
      <c r="B12" s="33" t="s">
        <v>35</v>
      </c>
      <c r="C12" s="29"/>
      <c r="D12" s="29" t="s">
        <v>32</v>
      </c>
      <c r="E12" s="29" t="s">
        <v>32</v>
      </c>
      <c r="F12" s="29" t="s">
        <v>32</v>
      </c>
      <c r="G12" s="29" t="s">
        <v>32</v>
      </c>
      <c r="H12" s="29" t="s">
        <v>32</v>
      </c>
      <c r="I12" s="29"/>
    </row>
    <row r="13" spans="1:11" x14ac:dyDescent="0.25">
      <c r="A13" s="33" t="s">
        <v>35</v>
      </c>
      <c r="B13" s="33" t="s">
        <v>36</v>
      </c>
      <c r="C13" s="29"/>
      <c r="D13" s="29" t="s">
        <v>32</v>
      </c>
      <c r="E13" s="29"/>
      <c r="F13" s="29" t="s">
        <v>32</v>
      </c>
      <c r="G13" s="29" t="s">
        <v>32</v>
      </c>
      <c r="H13" s="29" t="s">
        <v>32</v>
      </c>
      <c r="I13" s="29"/>
    </row>
    <row r="14" spans="1:11" x14ac:dyDescent="0.25">
      <c r="A14" s="33" t="s">
        <v>36</v>
      </c>
      <c r="B14" s="33" t="s">
        <v>37</v>
      </c>
      <c r="C14" s="29"/>
      <c r="D14" s="29" t="s">
        <v>32</v>
      </c>
      <c r="E14" s="30"/>
      <c r="F14" s="29" t="s">
        <v>32</v>
      </c>
      <c r="G14" s="29" t="s">
        <v>32</v>
      </c>
      <c r="H14" s="29" t="s">
        <v>32</v>
      </c>
      <c r="I14" s="29" t="s">
        <v>32</v>
      </c>
    </row>
    <row r="15" spans="1:11" x14ac:dyDescent="0.25">
      <c r="A15" s="33" t="s">
        <v>37</v>
      </c>
      <c r="B15" s="33" t="s">
        <v>38</v>
      </c>
      <c r="C15" s="29"/>
      <c r="D15" s="30"/>
      <c r="E15" s="29"/>
      <c r="F15" s="30"/>
      <c r="G15" s="30"/>
      <c r="H15" s="29"/>
      <c r="I15" s="29"/>
    </row>
    <row r="16" spans="1:11" x14ac:dyDescent="0.25">
      <c r="A16" s="33" t="s">
        <v>38</v>
      </c>
      <c r="B16" s="33" t="s">
        <v>39</v>
      </c>
      <c r="C16" s="29"/>
      <c r="D16" s="30"/>
      <c r="E16" s="30"/>
      <c r="F16" s="30"/>
      <c r="G16" s="30"/>
      <c r="H16" s="29"/>
      <c r="I16" s="29"/>
    </row>
    <row r="17" spans="1:9" x14ac:dyDescent="0.25">
      <c r="A17" s="33" t="s">
        <v>39</v>
      </c>
      <c r="B17" s="33" t="s">
        <v>40</v>
      </c>
      <c r="C17" s="29"/>
      <c r="D17" s="30"/>
      <c r="E17" s="30"/>
      <c r="F17" s="30"/>
      <c r="G17" s="30"/>
      <c r="H17" s="29"/>
      <c r="I17" s="29"/>
    </row>
    <row r="18" spans="1:9" x14ac:dyDescent="0.25">
      <c r="A18" s="33" t="s">
        <v>40</v>
      </c>
      <c r="B18" s="33" t="s">
        <v>41</v>
      </c>
      <c r="C18" s="29"/>
      <c r="D18" s="30"/>
      <c r="E18" s="30"/>
      <c r="F18" s="30"/>
      <c r="G18" s="30"/>
      <c r="H18" s="29"/>
      <c r="I18" s="29"/>
    </row>
    <row r="19" spans="1:9" x14ac:dyDescent="0.25">
      <c r="A19" s="33" t="s">
        <v>41</v>
      </c>
      <c r="B19" s="33" t="s">
        <v>42</v>
      </c>
      <c r="C19" s="29"/>
      <c r="D19" s="29"/>
      <c r="E19" s="29"/>
      <c r="F19" s="29"/>
      <c r="G19" s="29"/>
      <c r="H19" s="29"/>
      <c r="I19" s="29"/>
    </row>
    <row r="20" spans="1:9" x14ac:dyDescent="0.25">
      <c r="A20" s="33" t="s">
        <v>42</v>
      </c>
      <c r="B20" s="33" t="s">
        <v>43</v>
      </c>
      <c r="C20" s="29"/>
      <c r="D20" s="29"/>
      <c r="E20" s="29"/>
      <c r="F20" s="29"/>
      <c r="G20" s="29"/>
      <c r="H20" s="29"/>
      <c r="I20" s="29"/>
    </row>
    <row r="21" spans="1:9" x14ac:dyDescent="0.25">
      <c r="A21" s="33" t="s">
        <v>43</v>
      </c>
      <c r="B21" s="33" t="s">
        <v>44</v>
      </c>
      <c r="C21" s="29"/>
      <c r="D21" s="29"/>
      <c r="E21" s="29"/>
      <c r="F21" s="29"/>
      <c r="G21" s="29"/>
      <c r="H21" s="31"/>
      <c r="I21" s="29"/>
    </row>
    <row r="22" spans="1:9" x14ac:dyDescent="0.25">
      <c r="A22" s="33" t="s">
        <v>44</v>
      </c>
      <c r="B22" s="33" t="s">
        <v>45</v>
      </c>
      <c r="C22" s="29"/>
      <c r="D22" s="29"/>
      <c r="E22" s="31"/>
      <c r="F22" s="29"/>
      <c r="G22" s="29"/>
      <c r="H22" s="31"/>
      <c r="I22" s="29"/>
    </row>
    <row r="23" spans="1:9" x14ac:dyDescent="0.25">
      <c r="A23" s="33" t="s">
        <v>45</v>
      </c>
      <c r="B23" s="33" t="s">
        <v>46</v>
      </c>
      <c r="C23" s="29"/>
      <c r="D23" s="29"/>
      <c r="E23" s="31"/>
      <c r="F23" s="29"/>
      <c r="G23" s="29"/>
      <c r="H23" s="31"/>
      <c r="I23" s="29"/>
    </row>
    <row r="24" spans="1:9" x14ac:dyDescent="0.25">
      <c r="A24" s="33" t="s">
        <v>46</v>
      </c>
      <c r="B24" s="33" t="s">
        <v>47</v>
      </c>
      <c r="C24" s="29"/>
      <c r="D24" s="29"/>
      <c r="E24" s="31"/>
      <c r="F24" s="29"/>
      <c r="G24" s="29"/>
      <c r="H24" s="29" t="s">
        <v>32</v>
      </c>
      <c r="I24" s="29"/>
    </row>
    <row r="25" spans="1:9" x14ac:dyDescent="0.25">
      <c r="A25" s="33" t="s">
        <v>47</v>
      </c>
      <c r="B25" s="33" t="s">
        <v>48</v>
      </c>
      <c r="C25" s="29"/>
      <c r="D25" s="31"/>
      <c r="E25" s="31"/>
      <c r="F25" s="31"/>
      <c r="G25" s="31"/>
      <c r="H25" s="29" t="s">
        <v>32</v>
      </c>
      <c r="I25" s="29"/>
    </row>
    <row r="26" spans="1:9" x14ac:dyDescent="0.25">
      <c r="A26" s="33" t="s">
        <v>48</v>
      </c>
      <c r="B26" s="33" t="s">
        <v>49</v>
      </c>
      <c r="C26" s="29"/>
      <c r="D26" s="31"/>
      <c r="E26" s="31"/>
      <c r="F26" s="31"/>
      <c r="G26" s="31"/>
      <c r="H26" s="29" t="s">
        <v>32</v>
      </c>
      <c r="I26" s="29"/>
    </row>
    <row r="27" spans="1:9" x14ac:dyDescent="0.25">
      <c r="A27" s="33" t="s">
        <v>49</v>
      </c>
      <c r="B27" s="33" t="s">
        <v>50</v>
      </c>
      <c r="C27" s="29"/>
      <c r="D27" s="31"/>
      <c r="E27" s="31"/>
      <c r="F27" s="31"/>
      <c r="G27" s="31"/>
      <c r="H27" s="29" t="s">
        <v>32</v>
      </c>
      <c r="I27" s="31"/>
    </row>
    <row r="28" spans="1:9" x14ac:dyDescent="0.25">
      <c r="A28" s="33" t="s">
        <v>50</v>
      </c>
      <c r="B28" s="33" t="s">
        <v>51</v>
      </c>
      <c r="C28" s="29"/>
      <c r="D28" s="31"/>
      <c r="E28" s="31"/>
      <c r="F28" s="31"/>
      <c r="G28" s="31"/>
      <c r="H28" s="29" t="s">
        <v>32</v>
      </c>
      <c r="I28" s="31"/>
    </row>
    <row r="29" spans="1:9" x14ac:dyDescent="0.25">
      <c r="A29" s="33" t="s">
        <v>51</v>
      </c>
      <c r="B29" s="33" t="s">
        <v>52</v>
      </c>
      <c r="C29" s="29"/>
      <c r="D29" s="31"/>
      <c r="E29" s="29"/>
      <c r="F29" s="31"/>
      <c r="G29" s="31"/>
      <c r="H29" s="29" t="s">
        <v>32</v>
      </c>
      <c r="I29" s="31"/>
    </row>
    <row r="30" spans="1:9" x14ac:dyDescent="0.25">
      <c r="A30" s="33" t="s">
        <v>52</v>
      </c>
      <c r="B30" s="33" t="s">
        <v>53</v>
      </c>
      <c r="C30" s="29"/>
      <c r="D30" s="31"/>
      <c r="E30" s="29"/>
      <c r="F30" s="31"/>
      <c r="G30" s="31"/>
      <c r="H30" s="29" t="s">
        <v>32</v>
      </c>
      <c r="I30" s="31"/>
    </row>
    <row r="31" spans="1:9" x14ac:dyDescent="0.25">
      <c r="A31" s="33" t="s">
        <v>53</v>
      </c>
      <c r="B31" s="33" t="s">
        <v>54</v>
      </c>
      <c r="C31" s="29"/>
      <c r="D31" s="31"/>
      <c r="E31" s="29"/>
      <c r="F31" s="31"/>
      <c r="G31" s="31"/>
      <c r="H31" s="29" t="s">
        <v>32</v>
      </c>
      <c r="I31" s="31"/>
    </row>
    <row r="32" spans="1:9" x14ac:dyDescent="0.25">
      <c r="A32" s="33" t="s">
        <v>54</v>
      </c>
      <c r="B32" s="33" t="s">
        <v>55</v>
      </c>
      <c r="C32" s="29"/>
      <c r="D32" s="31"/>
      <c r="E32" s="31"/>
      <c r="F32" s="31"/>
      <c r="G32" s="31"/>
      <c r="H32" s="29" t="s">
        <v>32</v>
      </c>
      <c r="I32" s="31"/>
    </row>
    <row r="33" spans="1:9" x14ac:dyDescent="0.25">
      <c r="A33" s="33" t="s">
        <v>55</v>
      </c>
      <c r="B33" s="33" t="s">
        <v>56</v>
      </c>
      <c r="C33" s="29"/>
      <c r="D33" s="31"/>
      <c r="E33" s="29" t="s">
        <v>32</v>
      </c>
      <c r="F33" s="31"/>
      <c r="G33" s="31"/>
      <c r="H33" s="29" t="s">
        <v>32</v>
      </c>
      <c r="I33" s="29"/>
    </row>
    <row r="34" spans="1:9" x14ac:dyDescent="0.25">
      <c r="A34" s="33" t="s">
        <v>56</v>
      </c>
      <c r="B34" s="33" t="s">
        <v>57</v>
      </c>
      <c r="C34" s="29"/>
      <c r="D34" s="31"/>
      <c r="E34" s="29" t="s">
        <v>32</v>
      </c>
      <c r="F34" s="31"/>
      <c r="G34" s="31"/>
      <c r="H34" s="29"/>
      <c r="I34" s="31"/>
    </row>
    <row r="35" spans="1:9" x14ac:dyDescent="0.25">
      <c r="A35" s="33" t="s">
        <v>57</v>
      </c>
      <c r="B35" s="33" t="s">
        <v>58</v>
      </c>
      <c r="C35" s="29"/>
      <c r="D35" s="31"/>
      <c r="E35" s="29" t="s">
        <v>32</v>
      </c>
      <c r="F35" s="31"/>
      <c r="G35" s="31"/>
      <c r="H35" s="29"/>
      <c r="I35" s="31"/>
    </row>
    <row r="36" spans="1:9" x14ac:dyDescent="0.25">
      <c r="A36" s="33" t="s">
        <v>58</v>
      </c>
      <c r="B36" s="33" t="s">
        <v>55</v>
      </c>
      <c r="C36" s="29"/>
      <c r="D36" s="29" t="s">
        <v>32</v>
      </c>
      <c r="E36" s="29" t="s">
        <v>32</v>
      </c>
      <c r="F36" s="29" t="s">
        <v>32</v>
      </c>
      <c r="G36" s="29" t="s">
        <v>32</v>
      </c>
      <c r="H36" s="31"/>
      <c r="I36" s="31"/>
    </row>
    <row r="37" spans="1:9" x14ac:dyDescent="0.25">
      <c r="A37" s="33" t="s">
        <v>55</v>
      </c>
      <c r="B37" s="33" t="s">
        <v>56</v>
      </c>
      <c r="C37" s="29"/>
      <c r="D37" s="29" t="s">
        <v>32</v>
      </c>
      <c r="E37" s="29" t="s">
        <v>32</v>
      </c>
      <c r="F37" s="29" t="s">
        <v>32</v>
      </c>
      <c r="G37" s="29" t="s">
        <v>32</v>
      </c>
      <c r="H37" s="31"/>
      <c r="I37" s="31"/>
    </row>
    <row r="38" spans="1:9" x14ac:dyDescent="0.25">
      <c r="A38" s="33" t="s">
        <v>56</v>
      </c>
      <c r="B38" s="33" t="s">
        <v>57</v>
      </c>
      <c r="C38" s="29"/>
      <c r="D38" s="29" t="s">
        <v>32</v>
      </c>
      <c r="E38" s="29" t="s">
        <v>32</v>
      </c>
      <c r="F38" s="29" t="s">
        <v>32</v>
      </c>
      <c r="G38" s="29" t="s">
        <v>32</v>
      </c>
      <c r="H38" s="31"/>
      <c r="I38" s="31"/>
    </row>
    <row r="39" spans="1:9" x14ac:dyDescent="0.25">
      <c r="A39" s="33" t="s">
        <v>57</v>
      </c>
      <c r="B39" s="33" t="s">
        <v>58</v>
      </c>
      <c r="C39" s="29"/>
      <c r="D39" s="29" t="s">
        <v>32</v>
      </c>
      <c r="E39" s="29" t="s">
        <v>32</v>
      </c>
      <c r="F39" s="29" t="s">
        <v>32</v>
      </c>
      <c r="G39" s="29"/>
      <c r="H39" s="31"/>
      <c r="I39" s="31"/>
    </row>
    <row r="40" spans="1:9" x14ac:dyDescent="0.25">
      <c r="A40" s="33" t="s">
        <v>58</v>
      </c>
      <c r="B40" s="33" t="s">
        <v>59</v>
      </c>
      <c r="C40" s="29"/>
      <c r="D40" s="29" t="s">
        <v>32</v>
      </c>
      <c r="E40" s="29"/>
      <c r="F40" s="29" t="s">
        <v>32</v>
      </c>
      <c r="G40" s="29"/>
      <c r="H40" s="31"/>
      <c r="I40" s="31"/>
    </row>
    <row r="41" spans="1:9" x14ac:dyDescent="0.25">
      <c r="A41" s="33" t="s">
        <v>59</v>
      </c>
      <c r="B41" s="33" t="s">
        <v>60</v>
      </c>
      <c r="C41" s="29"/>
      <c r="D41" s="29" t="s">
        <v>32</v>
      </c>
      <c r="E41" s="31"/>
      <c r="F41" s="29" t="s">
        <v>32</v>
      </c>
      <c r="G41" s="29"/>
      <c r="H41" s="31"/>
      <c r="I41" s="31"/>
    </row>
    <row r="42" spans="1:9" x14ac:dyDescent="0.25">
      <c r="A42" s="33" t="s">
        <v>60</v>
      </c>
      <c r="B42" s="33" t="s">
        <v>61</v>
      </c>
      <c r="C42" s="29"/>
      <c r="D42" s="29" t="s">
        <v>32</v>
      </c>
      <c r="E42" s="31"/>
      <c r="F42" s="29" t="s">
        <v>32</v>
      </c>
      <c r="G42" s="29"/>
      <c r="H42" s="31"/>
      <c r="I42" s="31"/>
    </row>
    <row r="43" spans="1:9" x14ac:dyDescent="0.25">
      <c r="A43" s="33" t="s">
        <v>61</v>
      </c>
      <c r="B43" s="33" t="s">
        <v>62</v>
      </c>
      <c r="C43" s="29"/>
      <c r="D43" s="29" t="s">
        <v>32</v>
      </c>
      <c r="E43" s="31"/>
      <c r="F43" s="29" t="s">
        <v>32</v>
      </c>
      <c r="G43" s="29"/>
      <c r="H43" s="31"/>
      <c r="I43" s="31"/>
    </row>
    <row r="44" spans="1:9" x14ac:dyDescent="0.25">
      <c r="A44" s="33" t="s">
        <v>62</v>
      </c>
      <c r="B44" s="33" t="s">
        <v>63</v>
      </c>
      <c r="C44" s="29"/>
      <c r="D44" s="31"/>
      <c r="E44" s="29"/>
      <c r="F44" s="32"/>
      <c r="G44" s="31"/>
      <c r="H44" s="31"/>
      <c r="I44" s="31"/>
    </row>
    <row r="45" spans="1:9" x14ac:dyDescent="0.25">
      <c r="A45" s="33" t="s">
        <v>63</v>
      </c>
      <c r="B45" s="33" t="s">
        <v>64</v>
      </c>
      <c r="C45" s="29"/>
      <c r="D45" s="31"/>
      <c r="E45" s="29"/>
      <c r="F45" s="32"/>
      <c r="G45" s="31"/>
      <c r="H45" s="31"/>
      <c r="I45" s="31"/>
    </row>
    <row r="46" spans="1:9" x14ac:dyDescent="0.25">
      <c r="A46" s="33" t="s">
        <v>64</v>
      </c>
      <c r="B46" s="33" t="s">
        <v>65</v>
      </c>
      <c r="C46" s="29"/>
      <c r="D46" s="31"/>
      <c r="E46" s="29"/>
      <c r="F46" s="32"/>
      <c r="G46" s="31"/>
      <c r="H46" s="31"/>
      <c r="I46" s="31"/>
    </row>
    <row r="47" spans="1:9" x14ac:dyDescent="0.25">
      <c r="A47" s="33" t="s">
        <v>65</v>
      </c>
      <c r="B47" s="33" t="s">
        <v>66</v>
      </c>
      <c r="C47" s="29"/>
      <c r="D47" s="31"/>
      <c r="E47" s="31"/>
      <c r="F47" s="32"/>
      <c r="G47" s="31"/>
      <c r="H47" s="31"/>
      <c r="I47" s="31"/>
    </row>
    <row r="48" spans="1:9" x14ac:dyDescent="0.25">
      <c r="A48" s="33" t="s">
        <v>66</v>
      </c>
      <c r="B48" s="33" t="s">
        <v>67</v>
      </c>
      <c r="C48" s="29"/>
      <c r="D48" s="31"/>
      <c r="E48" s="31"/>
      <c r="F48" s="32"/>
      <c r="G48" s="31"/>
      <c r="H48" s="31"/>
      <c r="I48" s="31"/>
    </row>
  </sheetData>
  <mergeCells count="11">
    <mergeCell ref="H5:H6"/>
    <mergeCell ref="I5:I6"/>
    <mergeCell ref="A8:B8"/>
    <mergeCell ref="J5:J6"/>
    <mergeCell ref="K5:K6"/>
    <mergeCell ref="A5:B6"/>
    <mergeCell ref="C5:C6"/>
    <mergeCell ref="D5:D6"/>
    <mergeCell ref="E5:E6"/>
    <mergeCell ref="F5:F6"/>
    <mergeCell ref="G5:G6"/>
  </mergeCells>
  <conditionalFormatting sqref="C9:I10 C11:E30 H11:I30">
    <cfRule type="cellIs" dxfId="51" priority="52" operator="equal">
      <formula>"Estudar"</formula>
    </cfRule>
  </conditionalFormatting>
  <conditionalFormatting sqref="C31">
    <cfRule type="cellIs" dxfId="50" priority="51" operator="equal">
      <formula>"Estudar"</formula>
    </cfRule>
  </conditionalFormatting>
  <conditionalFormatting sqref="C32">
    <cfRule type="cellIs" dxfId="49" priority="50" operator="equal">
      <formula>"Estudar"</formula>
    </cfRule>
  </conditionalFormatting>
  <conditionalFormatting sqref="C33">
    <cfRule type="cellIs" dxfId="48" priority="49" operator="equal">
      <formula>"Estudar"</formula>
    </cfRule>
  </conditionalFormatting>
  <conditionalFormatting sqref="C34">
    <cfRule type="cellIs" dxfId="47" priority="48" operator="equal">
      <formula>"Estudar"</formula>
    </cfRule>
  </conditionalFormatting>
  <conditionalFormatting sqref="C35">
    <cfRule type="cellIs" dxfId="46" priority="47" operator="equal">
      <formula>"Estudar"</formula>
    </cfRule>
  </conditionalFormatting>
  <conditionalFormatting sqref="C36">
    <cfRule type="cellIs" dxfId="45" priority="46" operator="equal">
      <formula>"Estudar"</formula>
    </cfRule>
  </conditionalFormatting>
  <conditionalFormatting sqref="C37">
    <cfRule type="cellIs" dxfId="44" priority="45" operator="equal">
      <formula>"Estudar"</formula>
    </cfRule>
  </conditionalFormatting>
  <conditionalFormatting sqref="C38">
    <cfRule type="cellIs" dxfId="43" priority="44" operator="equal">
      <formula>"Estudar"</formula>
    </cfRule>
  </conditionalFormatting>
  <conditionalFormatting sqref="C39">
    <cfRule type="cellIs" dxfId="42" priority="43" operator="equal">
      <formula>"Estudar"</formula>
    </cfRule>
  </conditionalFormatting>
  <conditionalFormatting sqref="C40">
    <cfRule type="cellIs" dxfId="41" priority="42" operator="equal">
      <formula>"Estudar"</formula>
    </cfRule>
  </conditionalFormatting>
  <conditionalFormatting sqref="C41">
    <cfRule type="cellIs" dxfId="40" priority="41" operator="equal">
      <formula>"Estudar"</formula>
    </cfRule>
  </conditionalFormatting>
  <conditionalFormatting sqref="C42">
    <cfRule type="cellIs" dxfId="39" priority="40" operator="equal">
      <formula>"Estudar"</formula>
    </cfRule>
  </conditionalFormatting>
  <conditionalFormatting sqref="C43">
    <cfRule type="cellIs" dxfId="38" priority="39" operator="equal">
      <formula>"Estudar"</formula>
    </cfRule>
  </conditionalFormatting>
  <conditionalFormatting sqref="C44">
    <cfRule type="cellIs" dxfId="37" priority="38" operator="equal">
      <formula>"Estudar"</formula>
    </cfRule>
  </conditionalFormatting>
  <conditionalFormatting sqref="C45">
    <cfRule type="cellIs" dxfId="36" priority="37" operator="equal">
      <formula>"Estudar"</formula>
    </cfRule>
  </conditionalFormatting>
  <conditionalFormatting sqref="C46">
    <cfRule type="cellIs" dxfId="35" priority="36" operator="equal">
      <formula>"Estudar"</formula>
    </cfRule>
  </conditionalFormatting>
  <conditionalFormatting sqref="C47">
    <cfRule type="cellIs" dxfId="34" priority="35" operator="equal">
      <formula>"Estudar"</formula>
    </cfRule>
  </conditionalFormatting>
  <conditionalFormatting sqref="C48">
    <cfRule type="cellIs" dxfId="33" priority="34" operator="equal">
      <formula>"Estudar"</formula>
    </cfRule>
  </conditionalFormatting>
  <conditionalFormatting sqref="E33:E34">
    <cfRule type="cellIs" dxfId="32" priority="20" operator="equal">
      <formula>"Estudar"</formula>
    </cfRule>
  </conditionalFormatting>
  <conditionalFormatting sqref="E35">
    <cfRule type="cellIs" dxfId="31" priority="19" operator="equal">
      <formula>"Estudar"</formula>
    </cfRule>
  </conditionalFormatting>
  <conditionalFormatting sqref="E36">
    <cfRule type="cellIs" dxfId="30" priority="18" operator="equal">
      <formula>"Estudar"</formula>
    </cfRule>
  </conditionalFormatting>
  <conditionalFormatting sqref="D37:D41">
    <cfRule type="cellIs" dxfId="29" priority="33" operator="equal">
      <formula>"Estudar"</formula>
    </cfRule>
  </conditionalFormatting>
  <conditionalFormatting sqref="E31">
    <cfRule type="cellIs" dxfId="28" priority="32" operator="equal">
      <formula>"Estudar"</formula>
    </cfRule>
  </conditionalFormatting>
  <conditionalFormatting sqref="E44">
    <cfRule type="cellIs" dxfId="27" priority="31" operator="equal">
      <formula>"Estudar"</formula>
    </cfRule>
  </conditionalFormatting>
  <conditionalFormatting sqref="E46">
    <cfRule type="cellIs" dxfId="26" priority="30" operator="equal">
      <formula>"Estudar"</formula>
    </cfRule>
  </conditionalFormatting>
  <conditionalFormatting sqref="E45">
    <cfRule type="cellIs" dxfId="25" priority="29" operator="equal">
      <formula>"Estudar"</formula>
    </cfRule>
  </conditionalFormatting>
  <conditionalFormatting sqref="H31">
    <cfRule type="cellIs" dxfId="24" priority="28" operator="equal">
      <formula>"Estudar"</formula>
    </cfRule>
  </conditionalFormatting>
  <conditionalFormatting sqref="H32">
    <cfRule type="cellIs" dxfId="23" priority="27" operator="equal">
      <formula>"Estudar"</formula>
    </cfRule>
  </conditionalFormatting>
  <conditionalFormatting sqref="H33">
    <cfRule type="cellIs" dxfId="22" priority="26" operator="equal">
      <formula>"Estudar"</formula>
    </cfRule>
  </conditionalFormatting>
  <conditionalFormatting sqref="H34">
    <cfRule type="cellIs" dxfId="21" priority="25" operator="equal">
      <formula>"Estudar"</formula>
    </cfRule>
  </conditionalFormatting>
  <conditionalFormatting sqref="H35">
    <cfRule type="cellIs" dxfId="20" priority="24" operator="equal">
      <formula>"Estudar"</formula>
    </cfRule>
  </conditionalFormatting>
  <conditionalFormatting sqref="D36">
    <cfRule type="cellIs" dxfId="19" priority="23" operator="equal">
      <formula>"Estudar"</formula>
    </cfRule>
  </conditionalFormatting>
  <conditionalFormatting sqref="D42">
    <cfRule type="cellIs" dxfId="18" priority="22" operator="equal">
      <formula>"Estudar"</formula>
    </cfRule>
  </conditionalFormatting>
  <conditionalFormatting sqref="D43">
    <cfRule type="cellIs" dxfId="17" priority="21" operator="equal">
      <formula>"Estudar"</formula>
    </cfRule>
  </conditionalFormatting>
  <conditionalFormatting sqref="E37">
    <cfRule type="cellIs" dxfId="16" priority="17" operator="equal">
      <formula>"Estudar"</formula>
    </cfRule>
  </conditionalFormatting>
  <conditionalFormatting sqref="E38">
    <cfRule type="cellIs" dxfId="15" priority="16" operator="equal">
      <formula>"Estudar"</formula>
    </cfRule>
  </conditionalFormatting>
  <conditionalFormatting sqref="E39">
    <cfRule type="cellIs" dxfId="14" priority="15" operator="equal">
      <formula>"Estudar"</formula>
    </cfRule>
  </conditionalFormatting>
  <conditionalFormatting sqref="E40">
    <cfRule type="cellIs" dxfId="13" priority="14" operator="equal">
      <formula>"Estudar"</formula>
    </cfRule>
  </conditionalFormatting>
  <conditionalFormatting sqref="F11:F30">
    <cfRule type="cellIs" dxfId="12" priority="13" operator="equal">
      <formula>"Estudar"</formula>
    </cfRule>
  </conditionalFormatting>
  <conditionalFormatting sqref="F37:F41">
    <cfRule type="cellIs" dxfId="11" priority="12" operator="equal">
      <formula>"Estudar"</formula>
    </cfRule>
  </conditionalFormatting>
  <conditionalFormatting sqref="F36">
    <cfRule type="cellIs" dxfId="10" priority="11" operator="equal">
      <formula>"Estudar"</formula>
    </cfRule>
  </conditionalFormatting>
  <conditionalFormatting sqref="F42">
    <cfRule type="cellIs" dxfId="9" priority="10" operator="equal">
      <formula>"Estudar"</formula>
    </cfRule>
  </conditionalFormatting>
  <conditionalFormatting sqref="F43">
    <cfRule type="cellIs" dxfId="8" priority="9" operator="equal">
      <formula>"Estudar"</formula>
    </cfRule>
  </conditionalFormatting>
  <conditionalFormatting sqref="G11:G30">
    <cfRule type="cellIs" dxfId="7" priority="8" operator="equal">
      <formula>"Estudar"</formula>
    </cfRule>
  </conditionalFormatting>
  <conditionalFormatting sqref="G39:G41">
    <cfRule type="cellIs" dxfId="6" priority="7" operator="equal">
      <formula>"Estudar"</formula>
    </cfRule>
  </conditionalFormatting>
  <conditionalFormatting sqref="G36">
    <cfRule type="cellIs" dxfId="5" priority="4" operator="equal">
      <formula>"Estudar"</formula>
    </cfRule>
  </conditionalFormatting>
  <conditionalFormatting sqref="G42">
    <cfRule type="cellIs" dxfId="4" priority="6" operator="equal">
      <formula>"Estudar"</formula>
    </cfRule>
  </conditionalFormatting>
  <conditionalFormatting sqref="G43">
    <cfRule type="cellIs" dxfId="3" priority="5" operator="equal">
      <formula>"Estudar"</formula>
    </cfRule>
  </conditionalFormatting>
  <conditionalFormatting sqref="G37">
    <cfRule type="cellIs" dxfId="2" priority="3" operator="equal">
      <formula>"Estudar"</formula>
    </cfRule>
  </conditionalFormatting>
  <conditionalFormatting sqref="G38">
    <cfRule type="cellIs" dxfId="1" priority="2" operator="equal">
      <formula>"Estudar"</formula>
    </cfRule>
  </conditionalFormatting>
  <conditionalFormatting sqref="I33">
    <cfRule type="cellIs" dxfId="0" priority="1" operator="equal">
      <formula>"Estudar"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1"/>
  <sheetViews>
    <sheetView showGridLines="0" topLeftCell="A14" workbookViewId="0">
      <selection activeCell="C38" sqref="C38"/>
    </sheetView>
  </sheetViews>
  <sheetFormatPr defaultColWidth="0" defaultRowHeight="15" x14ac:dyDescent="0.25"/>
  <cols>
    <col min="1" max="1" width="9.140625" customWidth="1"/>
    <col min="2" max="2" width="46.28515625" bestFit="1" customWidth="1"/>
    <col min="3" max="3" width="67.140625" customWidth="1"/>
    <col min="4" max="4" width="11.5703125" bestFit="1" customWidth="1"/>
    <col min="5" max="7" width="9.140625" customWidth="1"/>
    <col min="8" max="8" width="11.5703125" bestFit="1" customWidth="1"/>
    <col min="9" max="10" width="9.140625" customWidth="1"/>
    <col min="11" max="11" width="9" bestFit="1" customWidth="1"/>
    <col min="12" max="12" width="9.140625" customWidth="1"/>
    <col min="13" max="13" width="11.5703125" bestFit="1" customWidth="1"/>
    <col min="14" max="17" width="9.140625" customWidth="1"/>
    <col min="18" max="18" width="11.5703125" bestFit="1" customWidth="1"/>
    <col min="19" max="22" width="9.140625" customWidth="1"/>
    <col min="23" max="23" width="13.28515625" bestFit="1" customWidth="1"/>
    <col min="24" max="24" width="2.140625" customWidth="1"/>
    <col min="25" max="16384" width="9.140625" hidden="1"/>
  </cols>
  <sheetData>
    <row r="1" spans="1:23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5" spans="1:23" x14ac:dyDescent="0.25">
      <c r="A5" s="2"/>
      <c r="B5" s="2"/>
      <c r="C5" s="36"/>
      <c r="D5" s="37"/>
      <c r="E5" s="38" t="s">
        <v>69</v>
      </c>
      <c r="F5" s="38"/>
      <c r="G5" s="39" t="s">
        <v>70</v>
      </c>
      <c r="H5" s="38"/>
      <c r="I5" s="38"/>
      <c r="J5" s="38" t="s">
        <v>71</v>
      </c>
      <c r="K5" s="38"/>
      <c r="L5" s="39" t="s">
        <v>72</v>
      </c>
      <c r="M5" s="37"/>
      <c r="N5" s="38"/>
      <c r="O5" s="38" t="s">
        <v>73</v>
      </c>
      <c r="P5" s="38"/>
      <c r="Q5" s="39"/>
      <c r="R5" s="37"/>
      <c r="S5" s="38"/>
      <c r="T5" s="38" t="s">
        <v>74</v>
      </c>
      <c r="U5" s="38"/>
      <c r="V5" s="39"/>
      <c r="W5" s="40" t="s">
        <v>75</v>
      </c>
    </row>
    <row r="6" spans="1:23" ht="30" x14ac:dyDescent="0.25">
      <c r="A6" s="61" t="s">
        <v>0</v>
      </c>
      <c r="B6" s="62" t="s">
        <v>76</v>
      </c>
      <c r="C6" s="41" t="s">
        <v>77</v>
      </c>
      <c r="D6" s="42" t="s">
        <v>78</v>
      </c>
      <c r="E6" s="43" t="s">
        <v>79</v>
      </c>
      <c r="F6" s="43" t="s">
        <v>80</v>
      </c>
      <c r="G6" s="44">
        <f>SUM(G7:G15)</f>
        <v>0.37499999999999967</v>
      </c>
      <c r="H6" s="45" t="s">
        <v>81</v>
      </c>
      <c r="I6" s="46" t="s">
        <v>82</v>
      </c>
      <c r="J6" s="43" t="s">
        <v>79</v>
      </c>
      <c r="K6" s="43" t="s">
        <v>80</v>
      </c>
      <c r="L6" s="44">
        <f>SUM(L7:L15)</f>
        <v>0</v>
      </c>
      <c r="M6" s="47" t="s">
        <v>81</v>
      </c>
      <c r="N6" s="45" t="s">
        <v>82</v>
      </c>
      <c r="O6" s="43" t="s">
        <v>79</v>
      </c>
      <c r="P6" s="43" t="s">
        <v>80</v>
      </c>
      <c r="Q6" s="44">
        <f>SUM(Q7:Q15)</f>
        <v>0.37499999999999967</v>
      </c>
      <c r="R6" s="45" t="s">
        <v>81</v>
      </c>
      <c r="S6" s="45" t="s">
        <v>82</v>
      </c>
      <c r="T6" s="43" t="s">
        <v>79</v>
      </c>
      <c r="U6" s="43" t="s">
        <v>80</v>
      </c>
      <c r="V6" s="44">
        <f>SUM(V7:V15)</f>
        <v>0.37499999999999967</v>
      </c>
      <c r="W6" s="48">
        <f>SUM(W7:W15)</f>
        <v>1.1249999999999991</v>
      </c>
    </row>
    <row r="7" spans="1:23" x14ac:dyDescent="0.25">
      <c r="A7" s="68">
        <v>1</v>
      </c>
      <c r="B7" s="68" t="str">
        <f>Cronograma!B10</f>
        <v>Língua Portuguesa</v>
      </c>
      <c r="C7" s="67" t="s">
        <v>101</v>
      </c>
      <c r="D7" s="70">
        <v>44782</v>
      </c>
      <c r="E7" s="71">
        <v>0.29166666666666669</v>
      </c>
      <c r="F7" s="71">
        <v>0.33333333333333331</v>
      </c>
      <c r="G7" s="72">
        <f>F7-E7</f>
        <v>4.166666666666663E-2</v>
      </c>
      <c r="H7" s="73">
        <f t="shared" ref="H7" si="0">IF(D7="","",D7+DAY(1))</f>
        <v>44783</v>
      </c>
      <c r="I7" s="73" t="s">
        <v>83</v>
      </c>
      <c r="J7" s="74">
        <v>0.29166666666666669</v>
      </c>
      <c r="K7" s="74">
        <v>0.33333333333333331</v>
      </c>
      <c r="L7" s="72">
        <f>IF(I7="sim",K7-J7,0)</f>
        <v>0</v>
      </c>
      <c r="M7" s="75">
        <f>IF(D7="","",D7+DAY(7))</f>
        <v>44789</v>
      </c>
      <c r="N7" s="76" t="s">
        <v>84</v>
      </c>
      <c r="O7" s="77">
        <v>0.29166666666666669</v>
      </c>
      <c r="P7" s="77">
        <v>0.33333333333333331</v>
      </c>
      <c r="Q7" s="72">
        <f>IF(N7="sim",P7-O7,0)</f>
        <v>4.166666666666663E-2</v>
      </c>
      <c r="R7" s="78">
        <f>IF(D7="","",D7+DAY(15))</f>
        <v>44797</v>
      </c>
      <c r="S7" s="73" t="s">
        <v>84</v>
      </c>
      <c r="T7" s="71">
        <v>0.29166666666666669</v>
      </c>
      <c r="U7" s="71">
        <v>0.33333333333333331</v>
      </c>
      <c r="V7" s="72">
        <f>IF(S7="sim",U7-T7,0)</f>
        <v>4.166666666666663E-2</v>
      </c>
      <c r="W7" s="79">
        <f>G7+L7+Q7+V7</f>
        <v>0.12499999999999989</v>
      </c>
    </row>
    <row r="8" spans="1:23" x14ac:dyDescent="0.25">
      <c r="A8" s="69">
        <v>2</v>
      </c>
      <c r="B8" s="69" t="str">
        <f>Cronograma!B11</f>
        <v>Raciocínio Lógico Matemático</v>
      </c>
      <c r="C8" s="67" t="s">
        <v>102</v>
      </c>
      <c r="D8" s="70">
        <v>44783</v>
      </c>
      <c r="E8" s="71">
        <v>0.29166666666666669</v>
      </c>
      <c r="F8" s="71">
        <v>0.33333333333333331</v>
      </c>
      <c r="G8" s="72">
        <f t="shared" ref="G8:G15" si="1">F8-E8</f>
        <v>4.166666666666663E-2</v>
      </c>
      <c r="H8" s="73">
        <f t="shared" ref="H8:H15" si="2">IF(D8="","",D8+DAY(1))</f>
        <v>44784</v>
      </c>
      <c r="I8" s="73" t="s">
        <v>83</v>
      </c>
      <c r="J8" s="74">
        <v>0.29166666666666669</v>
      </c>
      <c r="K8" s="74">
        <v>0.33333333333333331</v>
      </c>
      <c r="L8" s="72">
        <f t="shared" ref="L8:L15" si="3">IF(I8="sim",K8-J8,0)</f>
        <v>0</v>
      </c>
      <c r="M8" s="75">
        <f t="shared" ref="M8:M15" si="4">IF(D8="","",D8+DAY(7))</f>
        <v>44790</v>
      </c>
      <c r="N8" s="76" t="s">
        <v>84</v>
      </c>
      <c r="O8" s="77">
        <v>0.29166666666666669</v>
      </c>
      <c r="P8" s="77">
        <v>0.33333333333333331</v>
      </c>
      <c r="Q8" s="72">
        <f t="shared" ref="Q8:Q15" si="5">IF(N8="sim",P8-O8,0)</f>
        <v>4.166666666666663E-2</v>
      </c>
      <c r="R8" s="78">
        <f t="shared" ref="R8:R15" si="6">IF(D8="","",D8+DAY(15))</f>
        <v>44798</v>
      </c>
      <c r="S8" s="73" t="s">
        <v>84</v>
      </c>
      <c r="T8" s="71">
        <v>0.29166666666666669</v>
      </c>
      <c r="U8" s="71">
        <v>0.33333333333333331</v>
      </c>
      <c r="V8" s="72">
        <f t="shared" ref="V8:V15" si="7">IF(S8="sim",U8-T8,0)</f>
        <v>4.166666666666663E-2</v>
      </c>
      <c r="W8" s="79">
        <f t="shared" ref="W8:W15" si="8">G8+L8+Q8+V8</f>
        <v>0.12499999999999989</v>
      </c>
    </row>
    <row r="9" spans="1:23" x14ac:dyDescent="0.25">
      <c r="A9" s="69">
        <v>3</v>
      </c>
      <c r="B9" s="113" t="str">
        <f>Cronograma!B12</f>
        <v xml:space="preserve">Atualidades	</v>
      </c>
      <c r="C9" s="67" t="s">
        <v>103</v>
      </c>
      <c r="D9" s="70">
        <v>44784</v>
      </c>
      <c r="E9" s="71">
        <v>0.29166666666666669</v>
      </c>
      <c r="F9" s="71">
        <v>0.33333333333333331</v>
      </c>
      <c r="G9" s="72">
        <f t="shared" si="1"/>
        <v>4.166666666666663E-2</v>
      </c>
      <c r="H9" s="73">
        <f t="shared" si="2"/>
        <v>44785</v>
      </c>
      <c r="I9" s="73" t="s">
        <v>83</v>
      </c>
      <c r="J9" s="74">
        <v>0.29166666666666669</v>
      </c>
      <c r="K9" s="74">
        <v>0.33333333333333331</v>
      </c>
      <c r="L9" s="72">
        <f t="shared" si="3"/>
        <v>0</v>
      </c>
      <c r="M9" s="75">
        <f t="shared" si="4"/>
        <v>44791</v>
      </c>
      <c r="N9" s="76" t="s">
        <v>84</v>
      </c>
      <c r="O9" s="77">
        <v>0.29166666666666669</v>
      </c>
      <c r="P9" s="77">
        <v>0.33333333333333331</v>
      </c>
      <c r="Q9" s="72">
        <f t="shared" si="5"/>
        <v>4.166666666666663E-2</v>
      </c>
      <c r="R9" s="78">
        <f t="shared" si="6"/>
        <v>44799</v>
      </c>
      <c r="S9" s="73" t="s">
        <v>84</v>
      </c>
      <c r="T9" s="71">
        <v>0.29166666666666669</v>
      </c>
      <c r="U9" s="71">
        <v>0.33333333333333331</v>
      </c>
      <c r="V9" s="72">
        <f t="shared" si="7"/>
        <v>4.166666666666663E-2</v>
      </c>
      <c r="W9" s="79">
        <f t="shared" si="8"/>
        <v>0.12499999999999989</v>
      </c>
    </row>
    <row r="10" spans="1:23" ht="60" x14ac:dyDescent="0.25">
      <c r="A10" s="69">
        <v>4</v>
      </c>
      <c r="B10" s="114" t="str">
        <f>Cronograma!B13</f>
        <v>Legislação</v>
      </c>
      <c r="C10" s="67" t="s">
        <v>104</v>
      </c>
      <c r="D10" s="70">
        <v>44785</v>
      </c>
      <c r="E10" s="71">
        <v>0.29166666666666669</v>
      </c>
      <c r="F10" s="71">
        <v>0.33333333333333331</v>
      </c>
      <c r="G10" s="72">
        <f t="shared" si="1"/>
        <v>4.166666666666663E-2</v>
      </c>
      <c r="H10" s="73">
        <f t="shared" si="2"/>
        <v>44786</v>
      </c>
      <c r="I10" s="73" t="s">
        <v>83</v>
      </c>
      <c r="J10" s="74">
        <v>0.29166666666666669</v>
      </c>
      <c r="K10" s="74">
        <v>0.33333333333333331</v>
      </c>
      <c r="L10" s="72">
        <f t="shared" si="3"/>
        <v>0</v>
      </c>
      <c r="M10" s="75">
        <f t="shared" si="4"/>
        <v>44792</v>
      </c>
      <c r="N10" s="76" t="s">
        <v>84</v>
      </c>
      <c r="O10" s="77">
        <v>0.29166666666666669</v>
      </c>
      <c r="P10" s="77">
        <v>0.33333333333333331</v>
      </c>
      <c r="Q10" s="72">
        <f t="shared" si="5"/>
        <v>4.166666666666663E-2</v>
      </c>
      <c r="R10" s="78">
        <f t="shared" si="6"/>
        <v>44800</v>
      </c>
      <c r="S10" s="73" t="s">
        <v>84</v>
      </c>
      <c r="T10" s="71">
        <v>0.29166666666666669</v>
      </c>
      <c r="U10" s="71">
        <v>0.33333333333333331</v>
      </c>
      <c r="V10" s="72">
        <f t="shared" si="7"/>
        <v>4.166666666666663E-2</v>
      </c>
      <c r="W10" s="79">
        <f t="shared" si="8"/>
        <v>0.12499999999999989</v>
      </c>
    </row>
    <row r="11" spans="1:23" x14ac:dyDescent="0.25">
      <c r="A11" s="69">
        <v>5</v>
      </c>
      <c r="B11" s="112" t="str">
        <f>Cronograma!B14</f>
        <v>Noções de Administração Pública</v>
      </c>
      <c r="C11" s="67" t="s">
        <v>105</v>
      </c>
      <c r="D11" s="70">
        <v>44786</v>
      </c>
      <c r="E11" s="71">
        <v>0.29166666666666669</v>
      </c>
      <c r="F11" s="71">
        <v>0.33333333333333331</v>
      </c>
      <c r="G11" s="72">
        <f t="shared" si="1"/>
        <v>4.166666666666663E-2</v>
      </c>
      <c r="H11" s="73">
        <f t="shared" si="2"/>
        <v>44787</v>
      </c>
      <c r="I11" s="73" t="s">
        <v>83</v>
      </c>
      <c r="J11" s="74">
        <v>0.29166666666666669</v>
      </c>
      <c r="K11" s="74">
        <v>0.33333333333333331</v>
      </c>
      <c r="L11" s="72">
        <f t="shared" si="3"/>
        <v>0</v>
      </c>
      <c r="M11" s="75">
        <f t="shared" si="4"/>
        <v>44793</v>
      </c>
      <c r="N11" s="76" t="s">
        <v>84</v>
      </c>
      <c r="O11" s="77">
        <v>0.29166666666666669</v>
      </c>
      <c r="P11" s="77">
        <v>0.33333333333333331</v>
      </c>
      <c r="Q11" s="72">
        <f t="shared" si="5"/>
        <v>4.166666666666663E-2</v>
      </c>
      <c r="R11" s="78">
        <f t="shared" si="6"/>
        <v>44801</v>
      </c>
      <c r="S11" s="73" t="s">
        <v>84</v>
      </c>
      <c r="T11" s="71">
        <v>0.29166666666666669</v>
      </c>
      <c r="U11" s="71">
        <v>0.33333333333333331</v>
      </c>
      <c r="V11" s="72">
        <f t="shared" si="7"/>
        <v>4.166666666666663E-2</v>
      </c>
      <c r="W11" s="79">
        <f t="shared" si="8"/>
        <v>0.12499999999999989</v>
      </c>
    </row>
    <row r="12" spans="1:23" ht="90" x14ac:dyDescent="0.25">
      <c r="A12" s="69">
        <v>6</v>
      </c>
      <c r="B12" s="69" t="str">
        <f>Cronograma!B15</f>
        <v>Noções de Gestão Pública</v>
      </c>
      <c r="C12" s="67" t="s">
        <v>106</v>
      </c>
      <c r="D12" s="70">
        <v>44787</v>
      </c>
      <c r="E12" s="71">
        <v>0.29166666666666669</v>
      </c>
      <c r="F12" s="71">
        <v>0.33333333333333331</v>
      </c>
      <c r="G12" s="72">
        <f t="shared" si="1"/>
        <v>4.166666666666663E-2</v>
      </c>
      <c r="H12" s="73">
        <f t="shared" si="2"/>
        <v>44788</v>
      </c>
      <c r="I12" s="73" t="s">
        <v>83</v>
      </c>
      <c r="J12" s="74">
        <v>0.29166666666666669</v>
      </c>
      <c r="K12" s="74">
        <v>0.33333333333333331</v>
      </c>
      <c r="L12" s="72">
        <f t="shared" si="3"/>
        <v>0</v>
      </c>
      <c r="M12" s="75">
        <f t="shared" si="4"/>
        <v>44794</v>
      </c>
      <c r="N12" s="76" t="s">
        <v>84</v>
      </c>
      <c r="O12" s="77">
        <v>0.29166666666666669</v>
      </c>
      <c r="P12" s="77">
        <v>0.33333333333333331</v>
      </c>
      <c r="Q12" s="72">
        <f t="shared" si="5"/>
        <v>4.166666666666663E-2</v>
      </c>
      <c r="R12" s="78">
        <f t="shared" si="6"/>
        <v>44802</v>
      </c>
      <c r="S12" s="73" t="s">
        <v>84</v>
      </c>
      <c r="T12" s="71">
        <v>0.29166666666666669</v>
      </c>
      <c r="U12" s="71">
        <v>0.33333333333333331</v>
      </c>
      <c r="V12" s="72">
        <f t="shared" si="7"/>
        <v>4.166666666666663E-2</v>
      </c>
      <c r="W12" s="79">
        <f t="shared" si="8"/>
        <v>0.12499999999999989</v>
      </c>
    </row>
    <row r="13" spans="1:23" ht="60" x14ac:dyDescent="0.25">
      <c r="A13" s="69">
        <v>7</v>
      </c>
      <c r="B13" s="69" t="str">
        <f>Cronograma!B16</f>
        <v>Noções de Direito Constitucional</v>
      </c>
      <c r="C13" s="67" t="s">
        <v>107</v>
      </c>
      <c r="D13" s="70">
        <v>44788</v>
      </c>
      <c r="E13" s="71">
        <v>0.29166666666666669</v>
      </c>
      <c r="F13" s="71">
        <v>0.33333333333333331</v>
      </c>
      <c r="G13" s="72">
        <f t="shared" si="1"/>
        <v>4.166666666666663E-2</v>
      </c>
      <c r="H13" s="73">
        <f t="shared" si="2"/>
        <v>44789</v>
      </c>
      <c r="I13" s="73" t="s">
        <v>83</v>
      </c>
      <c r="J13" s="74">
        <v>0.29166666666666669</v>
      </c>
      <c r="K13" s="74">
        <v>0.33333333333333331</v>
      </c>
      <c r="L13" s="72">
        <f t="shared" si="3"/>
        <v>0</v>
      </c>
      <c r="M13" s="75">
        <f t="shared" si="4"/>
        <v>44795</v>
      </c>
      <c r="N13" s="76" t="s">
        <v>84</v>
      </c>
      <c r="O13" s="77">
        <v>0.29166666666666669</v>
      </c>
      <c r="P13" s="77">
        <v>0.33333333333333331</v>
      </c>
      <c r="Q13" s="72">
        <f t="shared" si="5"/>
        <v>4.166666666666663E-2</v>
      </c>
      <c r="R13" s="78">
        <f t="shared" si="6"/>
        <v>44803</v>
      </c>
      <c r="S13" s="73" t="s">
        <v>84</v>
      </c>
      <c r="T13" s="71">
        <v>0.29166666666666669</v>
      </c>
      <c r="U13" s="71">
        <v>0.33333333333333331</v>
      </c>
      <c r="V13" s="72">
        <f t="shared" si="7"/>
        <v>4.166666666666663E-2</v>
      </c>
      <c r="W13" s="79">
        <f t="shared" si="8"/>
        <v>0.12499999999999989</v>
      </c>
    </row>
    <row r="14" spans="1:23" ht="60" x14ac:dyDescent="0.25">
      <c r="A14" s="69">
        <v>8</v>
      </c>
      <c r="B14" s="69" t="str">
        <f>Cronograma!B17</f>
        <v>Noções de Direito do Trabalho</v>
      </c>
      <c r="C14" s="67" t="s">
        <v>108</v>
      </c>
      <c r="D14" s="70">
        <v>44789</v>
      </c>
      <c r="E14" s="71">
        <v>0.29166666666666669</v>
      </c>
      <c r="F14" s="71">
        <v>0.33333333333333331</v>
      </c>
      <c r="G14" s="72">
        <f t="shared" si="1"/>
        <v>4.166666666666663E-2</v>
      </c>
      <c r="H14" s="73">
        <f t="shared" si="2"/>
        <v>44790</v>
      </c>
      <c r="I14" s="73" t="s">
        <v>83</v>
      </c>
      <c r="J14" s="74">
        <v>0.29166666666666669</v>
      </c>
      <c r="K14" s="74">
        <v>0.33333333333333331</v>
      </c>
      <c r="L14" s="72">
        <f t="shared" si="3"/>
        <v>0</v>
      </c>
      <c r="M14" s="75">
        <f t="shared" si="4"/>
        <v>44796</v>
      </c>
      <c r="N14" s="76" t="s">
        <v>84</v>
      </c>
      <c r="O14" s="77">
        <v>0.29166666666666669</v>
      </c>
      <c r="P14" s="77">
        <v>0.33333333333333331</v>
      </c>
      <c r="Q14" s="72">
        <f t="shared" si="5"/>
        <v>4.166666666666663E-2</v>
      </c>
      <c r="R14" s="78">
        <f t="shared" si="6"/>
        <v>44804</v>
      </c>
      <c r="S14" s="73" t="s">
        <v>84</v>
      </c>
      <c r="T14" s="71">
        <v>0.29166666666666669</v>
      </c>
      <c r="U14" s="71">
        <v>0.33333333333333331</v>
      </c>
      <c r="V14" s="72">
        <f t="shared" si="7"/>
        <v>4.166666666666663E-2</v>
      </c>
      <c r="W14" s="79">
        <f t="shared" si="8"/>
        <v>0.12499999999999989</v>
      </c>
    </row>
    <row r="15" spans="1:23" ht="30.75" thickBot="1" x14ac:dyDescent="0.3">
      <c r="A15" s="69">
        <v>9</v>
      </c>
      <c r="B15" s="69" t="str">
        <f>Cronograma!B18</f>
        <v>Noções de Direito Processual do Trabalho</v>
      </c>
      <c r="C15" s="67" t="s">
        <v>109</v>
      </c>
      <c r="D15" s="70">
        <v>44790</v>
      </c>
      <c r="E15" s="71">
        <v>0.29166666666666669</v>
      </c>
      <c r="F15" s="71">
        <v>0.33333333333333331</v>
      </c>
      <c r="G15" s="72">
        <f t="shared" si="1"/>
        <v>4.166666666666663E-2</v>
      </c>
      <c r="H15" s="73">
        <f t="shared" si="2"/>
        <v>44791</v>
      </c>
      <c r="I15" s="73" t="s">
        <v>83</v>
      </c>
      <c r="J15" s="74">
        <v>0.29166666666666669</v>
      </c>
      <c r="K15" s="74">
        <v>0.33333333333333331</v>
      </c>
      <c r="L15" s="72">
        <f t="shared" si="3"/>
        <v>0</v>
      </c>
      <c r="M15" s="75">
        <f t="shared" si="4"/>
        <v>44797</v>
      </c>
      <c r="N15" s="76" t="s">
        <v>84</v>
      </c>
      <c r="O15" s="77">
        <v>0.29166666666666669</v>
      </c>
      <c r="P15" s="77">
        <v>0.33333333333333331</v>
      </c>
      <c r="Q15" s="72">
        <f t="shared" si="5"/>
        <v>4.166666666666663E-2</v>
      </c>
      <c r="R15" s="107">
        <f t="shared" si="6"/>
        <v>44805</v>
      </c>
      <c r="S15" s="108" t="s">
        <v>84</v>
      </c>
      <c r="T15" s="109">
        <v>0.29166666666666669</v>
      </c>
      <c r="U15" s="109">
        <v>0.33333333333333331</v>
      </c>
      <c r="V15" s="110">
        <f t="shared" si="7"/>
        <v>4.166666666666663E-2</v>
      </c>
      <c r="W15" s="111">
        <f t="shared" si="8"/>
        <v>0.12499999999999989</v>
      </c>
    </row>
    <row r="16" spans="1:23" ht="15.75" thickBot="1" x14ac:dyDescent="0.3">
      <c r="C16" s="103" t="s">
        <v>85</v>
      </c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5"/>
      <c r="T16" s="106"/>
    </row>
    <row r="17" spans="3:17" x14ac:dyDescent="0.25">
      <c r="C17" s="94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6"/>
    </row>
    <row r="18" spans="3:17" x14ac:dyDescent="0.25">
      <c r="C18" s="97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9"/>
    </row>
    <row r="19" spans="3:17" x14ac:dyDescent="0.25">
      <c r="C19" s="97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9"/>
    </row>
    <row r="20" spans="3:17" x14ac:dyDescent="0.25">
      <c r="C20" s="97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9"/>
    </row>
    <row r="21" spans="3:17" ht="15.75" thickBot="1" x14ac:dyDescent="0.3">
      <c r="C21" s="100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2"/>
    </row>
  </sheetData>
  <mergeCells count="2">
    <mergeCell ref="C17:Q21"/>
    <mergeCell ref="C16:Q16"/>
  </mergeCells>
  <dataValidations count="1">
    <dataValidation type="list" allowBlank="1" showInputMessage="1" showErrorMessage="1" sqref="N7:N15 I7:I15 S7:S15" xr:uid="{00000000-0002-0000-0400-000000000000}">
      <formula1>"Sim, Não"</formula1>
    </dataValidation>
  </dataValidations>
  <hyperlinks>
    <hyperlink ref="A15:B15" location="'Noções de D. P. do Trabalho'!A1" display="'Noções de D. P. do Trabalho'!A1" xr:uid="{00000000-0004-0000-0400-000000000000}"/>
    <hyperlink ref="A14:B14" location="'Noções de Direito do Trabalho'!A1" display="'Noções de Direito do Trabalho'!A1" xr:uid="{00000000-0004-0000-0400-000001000000}"/>
    <hyperlink ref="A13:B13" location="'Noções de Direito Constituciona'!A1" display="'Noções de Direito Constituciona'!A1" xr:uid="{00000000-0004-0000-0400-000002000000}"/>
    <hyperlink ref="A12:B12" location="'Noções de Gestão Pública'!A1" display="'Noções de Gestão Pública'!A1" xr:uid="{00000000-0004-0000-0400-000003000000}"/>
    <hyperlink ref="A11:B11" location="'Noções de Administração Pública'!A1" display="'Noções de Administração Pública'!A1" xr:uid="{00000000-0004-0000-0400-000004000000}"/>
    <hyperlink ref="A10:B10" location="Legislação!A1" display="Legislação!A1" xr:uid="{00000000-0004-0000-0400-000005000000}"/>
    <hyperlink ref="A9:B9" location="'Atualidades_x0009_'!A1" display="'Atualidades" xr:uid="{00000000-0004-0000-0400-000006000000}"/>
    <hyperlink ref="A7:B7" location="'Língua Portuguesa'!A1" display="'Língua Portuguesa'!A1" xr:uid="{00000000-0004-0000-0400-000008000000}"/>
    <hyperlink ref="A8:B8" location="'Raciocínio Lógico Matemático'!A1" display="'Raciocínio Lógico Matemático'!A1" xr:uid="{00000000-0004-0000-0400-000009000000}"/>
    <hyperlink ref="B14" location="'D8'!B14" display="'D8'!B14" xr:uid="{00000000-0004-0000-0400-00000A000000}"/>
    <hyperlink ref="A14" location="'D8'!B14" display="'D8'!B14" xr:uid="{00000000-0004-0000-0400-00000B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1"/>
  <sheetViews>
    <sheetView showGridLines="0" topLeftCell="A11" workbookViewId="0">
      <selection activeCell="C40" sqref="C40"/>
    </sheetView>
  </sheetViews>
  <sheetFormatPr defaultColWidth="0" defaultRowHeight="15" x14ac:dyDescent="0.25"/>
  <cols>
    <col min="1" max="1" width="9.140625" customWidth="1"/>
    <col min="2" max="2" width="46.28515625" bestFit="1" customWidth="1"/>
    <col min="3" max="3" width="67.140625" customWidth="1"/>
    <col min="4" max="4" width="11.5703125" bestFit="1" customWidth="1"/>
    <col min="5" max="7" width="9.140625" customWidth="1"/>
    <col min="8" max="8" width="11.5703125" bestFit="1" customWidth="1"/>
    <col min="9" max="10" width="9.140625" customWidth="1"/>
    <col min="11" max="11" width="9" bestFit="1" customWidth="1"/>
    <col min="12" max="12" width="9.140625" customWidth="1"/>
    <col min="13" max="13" width="11.5703125" bestFit="1" customWidth="1"/>
    <col min="14" max="17" width="9.140625" customWidth="1"/>
    <col min="18" max="18" width="11.5703125" bestFit="1" customWidth="1"/>
    <col min="19" max="22" width="9.140625" customWidth="1"/>
    <col min="23" max="23" width="13.28515625" bestFit="1" customWidth="1"/>
    <col min="24" max="24" width="1.85546875" customWidth="1"/>
    <col min="25" max="16384" width="9.140625" hidden="1"/>
  </cols>
  <sheetData>
    <row r="1" spans="1:23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5" spans="1:23" x14ac:dyDescent="0.25">
      <c r="A5" s="2"/>
      <c r="B5" s="2"/>
      <c r="C5" s="36"/>
      <c r="D5" s="37"/>
      <c r="E5" s="38" t="s">
        <v>69</v>
      </c>
      <c r="F5" s="38"/>
      <c r="G5" s="39" t="s">
        <v>70</v>
      </c>
      <c r="H5" s="38"/>
      <c r="I5" s="38"/>
      <c r="J5" s="38" t="s">
        <v>71</v>
      </c>
      <c r="K5" s="38"/>
      <c r="L5" s="39" t="s">
        <v>72</v>
      </c>
      <c r="M5" s="37"/>
      <c r="N5" s="38"/>
      <c r="O5" s="38" t="s">
        <v>73</v>
      </c>
      <c r="P5" s="38"/>
      <c r="Q5" s="39"/>
      <c r="R5" s="37"/>
      <c r="S5" s="38"/>
      <c r="T5" s="38" t="s">
        <v>74</v>
      </c>
      <c r="U5" s="38"/>
      <c r="V5" s="39"/>
      <c r="W5" s="40" t="s">
        <v>75</v>
      </c>
    </row>
    <row r="6" spans="1:23" ht="30" x14ac:dyDescent="0.25">
      <c r="A6" s="61" t="s">
        <v>0</v>
      </c>
      <c r="B6" s="62" t="s">
        <v>76</v>
      </c>
      <c r="C6" s="41" t="s">
        <v>77</v>
      </c>
      <c r="D6" s="42" t="s">
        <v>78</v>
      </c>
      <c r="E6" s="43" t="s">
        <v>79</v>
      </c>
      <c r="F6" s="43" t="s">
        <v>80</v>
      </c>
      <c r="G6" s="44">
        <f>SUM(G7:G15)</f>
        <v>0.37499999999999967</v>
      </c>
      <c r="H6" s="45" t="s">
        <v>81</v>
      </c>
      <c r="I6" s="46" t="s">
        <v>82</v>
      </c>
      <c r="J6" s="43" t="s">
        <v>79</v>
      </c>
      <c r="K6" s="43" t="s">
        <v>80</v>
      </c>
      <c r="L6" s="44">
        <f>SUM(L7:L15)</f>
        <v>0</v>
      </c>
      <c r="M6" s="47" t="s">
        <v>81</v>
      </c>
      <c r="N6" s="45" t="s">
        <v>82</v>
      </c>
      <c r="O6" s="43" t="s">
        <v>79</v>
      </c>
      <c r="P6" s="43" t="s">
        <v>80</v>
      </c>
      <c r="Q6" s="44">
        <f>SUM(Q7:Q15)</f>
        <v>0.37499999999999967</v>
      </c>
      <c r="R6" s="45" t="s">
        <v>81</v>
      </c>
      <c r="S6" s="45" t="s">
        <v>82</v>
      </c>
      <c r="T6" s="43" t="s">
        <v>79</v>
      </c>
      <c r="U6" s="43" t="s">
        <v>80</v>
      </c>
      <c r="V6" s="44">
        <f>SUM(V7:V15)</f>
        <v>0.37499999999999967</v>
      </c>
      <c r="W6" s="48">
        <f>SUM(W7:W15)</f>
        <v>1.1249999999999991</v>
      </c>
    </row>
    <row r="7" spans="1:23" ht="60" x14ac:dyDescent="0.25">
      <c r="A7" s="69">
        <v>1</v>
      </c>
      <c r="B7" s="69" t="str">
        <f>Cronograma!B10</f>
        <v>Língua Portuguesa</v>
      </c>
      <c r="C7" s="67" t="s">
        <v>110</v>
      </c>
      <c r="D7" s="70">
        <v>44782</v>
      </c>
      <c r="E7" s="71">
        <v>0.29166666666666669</v>
      </c>
      <c r="F7" s="71">
        <v>0.33333333333333331</v>
      </c>
      <c r="G7" s="72">
        <f>F7-E7</f>
        <v>4.166666666666663E-2</v>
      </c>
      <c r="H7" s="73">
        <f t="shared" ref="H7" si="0">IF(D7="","",D7+DAY(1))</f>
        <v>44783</v>
      </c>
      <c r="I7" s="73" t="s">
        <v>83</v>
      </c>
      <c r="J7" s="74">
        <v>0.29166666666666669</v>
      </c>
      <c r="K7" s="74">
        <v>0.33333333333333331</v>
      </c>
      <c r="L7" s="72">
        <f>IF(I7="sim",K7-J7,0)</f>
        <v>0</v>
      </c>
      <c r="M7" s="75">
        <f>IF(D7="","",D7+DAY(7))</f>
        <v>44789</v>
      </c>
      <c r="N7" s="76" t="s">
        <v>84</v>
      </c>
      <c r="O7" s="77">
        <v>0.29166666666666669</v>
      </c>
      <c r="P7" s="77">
        <v>0.33333333333333331</v>
      </c>
      <c r="Q7" s="72">
        <f>IF(N7="sim",P7-O7,0)</f>
        <v>4.166666666666663E-2</v>
      </c>
      <c r="R7" s="78">
        <f>IF(D7="","",D7+DAY(15))</f>
        <v>44797</v>
      </c>
      <c r="S7" s="73" t="s">
        <v>84</v>
      </c>
      <c r="T7" s="71">
        <v>0.29166666666666669</v>
      </c>
      <c r="U7" s="71">
        <v>0.33333333333333331</v>
      </c>
      <c r="V7" s="72">
        <f>IF(S7="sim",U7-T7,0)</f>
        <v>4.166666666666663E-2</v>
      </c>
      <c r="W7" s="79">
        <f>G7+L7+Q7+V7</f>
        <v>0.12499999999999989</v>
      </c>
    </row>
    <row r="8" spans="1:23" ht="30" x14ac:dyDescent="0.25">
      <c r="A8" s="68">
        <v>2</v>
      </c>
      <c r="B8" s="68" t="str">
        <f>Cronograma!B11</f>
        <v>Raciocínio Lógico Matemático</v>
      </c>
      <c r="C8" s="67" t="s">
        <v>111</v>
      </c>
      <c r="D8" s="70">
        <v>44783</v>
      </c>
      <c r="E8" s="71">
        <v>0.29166666666666669</v>
      </c>
      <c r="F8" s="71">
        <v>0.33333333333333331</v>
      </c>
      <c r="G8" s="72">
        <f t="shared" ref="G8:G15" si="1">F8-E8</f>
        <v>4.166666666666663E-2</v>
      </c>
      <c r="H8" s="73">
        <f t="shared" ref="H8:H15" si="2">IF(D8="","",D8+DAY(1))</f>
        <v>44784</v>
      </c>
      <c r="I8" s="73" t="s">
        <v>83</v>
      </c>
      <c r="J8" s="74">
        <v>0.29166666666666669</v>
      </c>
      <c r="K8" s="74">
        <v>0.33333333333333331</v>
      </c>
      <c r="L8" s="72">
        <f t="shared" ref="L8:L15" si="3">IF(I8="sim",K8-J8,0)</f>
        <v>0</v>
      </c>
      <c r="M8" s="75">
        <f t="shared" ref="M8:M15" si="4">IF(D8="","",D8+DAY(7))</f>
        <v>44790</v>
      </c>
      <c r="N8" s="76" t="s">
        <v>84</v>
      </c>
      <c r="O8" s="77">
        <v>0.29166666666666669</v>
      </c>
      <c r="P8" s="77">
        <v>0.33333333333333331</v>
      </c>
      <c r="Q8" s="72">
        <f t="shared" ref="Q8:Q15" si="5">IF(N8="sim",P8-O8,0)</f>
        <v>4.166666666666663E-2</v>
      </c>
      <c r="R8" s="78">
        <f t="shared" ref="R8:R15" si="6">IF(D8="","",D8+DAY(15))</f>
        <v>44798</v>
      </c>
      <c r="S8" s="73" t="s">
        <v>84</v>
      </c>
      <c r="T8" s="71">
        <v>0.29166666666666669</v>
      </c>
      <c r="U8" s="71">
        <v>0.33333333333333331</v>
      </c>
      <c r="V8" s="72">
        <f t="shared" ref="V8:V15" si="7">IF(S8="sim",U8-T8,0)</f>
        <v>4.166666666666663E-2</v>
      </c>
      <c r="W8" s="79">
        <f t="shared" ref="W8:W15" si="8">G8+L8+Q8+V8</f>
        <v>0.12499999999999989</v>
      </c>
    </row>
    <row r="9" spans="1:23" ht="60" x14ac:dyDescent="0.25">
      <c r="A9" s="69">
        <v>3</v>
      </c>
      <c r="B9" s="69" t="str">
        <f>Cronograma!B12</f>
        <v xml:space="preserve">Atualidades	</v>
      </c>
      <c r="C9" s="67" t="s">
        <v>112</v>
      </c>
      <c r="D9" s="70">
        <v>44784</v>
      </c>
      <c r="E9" s="71">
        <v>0.29166666666666669</v>
      </c>
      <c r="F9" s="71">
        <v>0.33333333333333331</v>
      </c>
      <c r="G9" s="72">
        <f t="shared" si="1"/>
        <v>4.166666666666663E-2</v>
      </c>
      <c r="H9" s="73">
        <f t="shared" si="2"/>
        <v>44785</v>
      </c>
      <c r="I9" s="73" t="s">
        <v>83</v>
      </c>
      <c r="J9" s="74">
        <v>0.29166666666666669</v>
      </c>
      <c r="K9" s="74">
        <v>0.33333333333333331</v>
      </c>
      <c r="L9" s="72">
        <f t="shared" si="3"/>
        <v>0</v>
      </c>
      <c r="M9" s="75">
        <f t="shared" si="4"/>
        <v>44791</v>
      </c>
      <c r="N9" s="76" t="s">
        <v>84</v>
      </c>
      <c r="O9" s="77">
        <v>0.29166666666666669</v>
      </c>
      <c r="P9" s="77">
        <v>0.33333333333333331</v>
      </c>
      <c r="Q9" s="72">
        <f t="shared" si="5"/>
        <v>4.166666666666663E-2</v>
      </c>
      <c r="R9" s="78">
        <f t="shared" si="6"/>
        <v>44799</v>
      </c>
      <c r="S9" s="73" t="s">
        <v>84</v>
      </c>
      <c r="T9" s="71">
        <v>0.29166666666666669</v>
      </c>
      <c r="U9" s="71">
        <v>0.33333333333333331</v>
      </c>
      <c r="V9" s="72">
        <f t="shared" si="7"/>
        <v>4.166666666666663E-2</v>
      </c>
      <c r="W9" s="79">
        <f t="shared" si="8"/>
        <v>0.12499999999999989</v>
      </c>
    </row>
    <row r="10" spans="1:23" ht="60" x14ac:dyDescent="0.25">
      <c r="A10" s="69">
        <v>4</v>
      </c>
      <c r="B10" s="69" t="str">
        <f>Cronograma!B13</f>
        <v>Legislação</v>
      </c>
      <c r="C10" s="67" t="s">
        <v>113</v>
      </c>
      <c r="D10" s="70">
        <v>44785</v>
      </c>
      <c r="E10" s="71">
        <v>0.29166666666666669</v>
      </c>
      <c r="F10" s="71">
        <v>0.33333333333333331</v>
      </c>
      <c r="G10" s="72">
        <f t="shared" si="1"/>
        <v>4.166666666666663E-2</v>
      </c>
      <c r="H10" s="73">
        <f t="shared" si="2"/>
        <v>44786</v>
      </c>
      <c r="I10" s="73" t="s">
        <v>83</v>
      </c>
      <c r="J10" s="74">
        <v>0.29166666666666669</v>
      </c>
      <c r="K10" s="74">
        <v>0.33333333333333331</v>
      </c>
      <c r="L10" s="72">
        <f t="shared" si="3"/>
        <v>0</v>
      </c>
      <c r="M10" s="75">
        <f t="shared" si="4"/>
        <v>44792</v>
      </c>
      <c r="N10" s="76" t="s">
        <v>84</v>
      </c>
      <c r="O10" s="77">
        <v>0.29166666666666669</v>
      </c>
      <c r="P10" s="77">
        <v>0.33333333333333331</v>
      </c>
      <c r="Q10" s="72">
        <f t="shared" si="5"/>
        <v>4.166666666666663E-2</v>
      </c>
      <c r="R10" s="78">
        <f t="shared" si="6"/>
        <v>44800</v>
      </c>
      <c r="S10" s="73" t="s">
        <v>84</v>
      </c>
      <c r="T10" s="71">
        <v>0.29166666666666669</v>
      </c>
      <c r="U10" s="71">
        <v>0.33333333333333331</v>
      </c>
      <c r="V10" s="72">
        <f t="shared" si="7"/>
        <v>4.166666666666663E-2</v>
      </c>
      <c r="W10" s="79">
        <f t="shared" si="8"/>
        <v>0.12499999999999989</v>
      </c>
    </row>
    <row r="11" spans="1:23" ht="30" x14ac:dyDescent="0.25">
      <c r="A11" s="69">
        <v>5</v>
      </c>
      <c r="B11" s="69" t="str">
        <f>Cronograma!B14</f>
        <v>Noções de Administração Pública</v>
      </c>
      <c r="C11" s="67" t="s">
        <v>114</v>
      </c>
      <c r="D11" s="70">
        <v>44786</v>
      </c>
      <c r="E11" s="71">
        <v>0.29166666666666669</v>
      </c>
      <c r="F11" s="71">
        <v>0.33333333333333331</v>
      </c>
      <c r="G11" s="72">
        <f t="shared" si="1"/>
        <v>4.166666666666663E-2</v>
      </c>
      <c r="H11" s="73">
        <f t="shared" si="2"/>
        <v>44787</v>
      </c>
      <c r="I11" s="73" t="s">
        <v>83</v>
      </c>
      <c r="J11" s="74">
        <v>0.29166666666666669</v>
      </c>
      <c r="K11" s="74">
        <v>0.33333333333333331</v>
      </c>
      <c r="L11" s="72">
        <f t="shared" si="3"/>
        <v>0</v>
      </c>
      <c r="M11" s="75">
        <f t="shared" si="4"/>
        <v>44793</v>
      </c>
      <c r="N11" s="76" t="s">
        <v>84</v>
      </c>
      <c r="O11" s="77">
        <v>0.29166666666666669</v>
      </c>
      <c r="P11" s="77">
        <v>0.33333333333333331</v>
      </c>
      <c r="Q11" s="72">
        <f t="shared" si="5"/>
        <v>4.166666666666663E-2</v>
      </c>
      <c r="R11" s="78">
        <f t="shared" si="6"/>
        <v>44801</v>
      </c>
      <c r="S11" s="73" t="s">
        <v>84</v>
      </c>
      <c r="T11" s="71">
        <v>0.29166666666666669</v>
      </c>
      <c r="U11" s="71">
        <v>0.33333333333333331</v>
      </c>
      <c r="V11" s="72">
        <f t="shared" si="7"/>
        <v>4.166666666666663E-2</v>
      </c>
      <c r="W11" s="79">
        <f t="shared" si="8"/>
        <v>0.12499999999999989</v>
      </c>
    </row>
    <row r="12" spans="1:23" x14ac:dyDescent="0.25">
      <c r="A12" s="69">
        <v>6</v>
      </c>
      <c r="B12" s="69" t="str">
        <f>Cronograma!B15</f>
        <v>Noções de Gestão Pública</v>
      </c>
      <c r="C12" s="80"/>
      <c r="D12" s="70">
        <v>44787</v>
      </c>
      <c r="E12" s="71">
        <v>0.29166666666666669</v>
      </c>
      <c r="F12" s="71">
        <v>0.33333333333333331</v>
      </c>
      <c r="G12" s="72">
        <f t="shared" si="1"/>
        <v>4.166666666666663E-2</v>
      </c>
      <c r="H12" s="73">
        <f t="shared" si="2"/>
        <v>44788</v>
      </c>
      <c r="I12" s="73" t="s">
        <v>83</v>
      </c>
      <c r="J12" s="74">
        <v>0.29166666666666669</v>
      </c>
      <c r="K12" s="74">
        <v>0.33333333333333331</v>
      </c>
      <c r="L12" s="72">
        <f t="shared" si="3"/>
        <v>0</v>
      </c>
      <c r="M12" s="75">
        <f t="shared" si="4"/>
        <v>44794</v>
      </c>
      <c r="N12" s="76" t="s">
        <v>84</v>
      </c>
      <c r="O12" s="77">
        <v>0.29166666666666669</v>
      </c>
      <c r="P12" s="77">
        <v>0.33333333333333331</v>
      </c>
      <c r="Q12" s="72">
        <f t="shared" si="5"/>
        <v>4.166666666666663E-2</v>
      </c>
      <c r="R12" s="78">
        <f t="shared" si="6"/>
        <v>44802</v>
      </c>
      <c r="S12" s="73" t="s">
        <v>84</v>
      </c>
      <c r="T12" s="71">
        <v>0.29166666666666669</v>
      </c>
      <c r="U12" s="71">
        <v>0.33333333333333331</v>
      </c>
      <c r="V12" s="72">
        <f t="shared" si="7"/>
        <v>4.166666666666663E-2</v>
      </c>
      <c r="W12" s="79">
        <f t="shared" si="8"/>
        <v>0.12499999999999989</v>
      </c>
    </row>
    <row r="13" spans="1:23" x14ac:dyDescent="0.25">
      <c r="A13" s="69">
        <v>7</v>
      </c>
      <c r="B13" s="69" t="str">
        <f>Cronograma!B16</f>
        <v>Noções de Direito Constitucional</v>
      </c>
      <c r="C13" s="80"/>
      <c r="D13" s="70">
        <v>44788</v>
      </c>
      <c r="E13" s="71">
        <v>0.29166666666666669</v>
      </c>
      <c r="F13" s="71">
        <v>0.33333333333333331</v>
      </c>
      <c r="G13" s="72">
        <f t="shared" si="1"/>
        <v>4.166666666666663E-2</v>
      </c>
      <c r="H13" s="73">
        <f t="shared" si="2"/>
        <v>44789</v>
      </c>
      <c r="I13" s="73" t="s">
        <v>83</v>
      </c>
      <c r="J13" s="74">
        <v>0.29166666666666669</v>
      </c>
      <c r="K13" s="74">
        <v>0.33333333333333331</v>
      </c>
      <c r="L13" s="72">
        <f t="shared" si="3"/>
        <v>0</v>
      </c>
      <c r="M13" s="75">
        <f t="shared" si="4"/>
        <v>44795</v>
      </c>
      <c r="N13" s="76" t="s">
        <v>84</v>
      </c>
      <c r="O13" s="77">
        <v>0.29166666666666669</v>
      </c>
      <c r="P13" s="77">
        <v>0.33333333333333331</v>
      </c>
      <c r="Q13" s="72">
        <f t="shared" si="5"/>
        <v>4.166666666666663E-2</v>
      </c>
      <c r="R13" s="78">
        <f t="shared" si="6"/>
        <v>44803</v>
      </c>
      <c r="S13" s="73" t="s">
        <v>84</v>
      </c>
      <c r="T13" s="71">
        <v>0.29166666666666669</v>
      </c>
      <c r="U13" s="71">
        <v>0.33333333333333331</v>
      </c>
      <c r="V13" s="72">
        <f t="shared" si="7"/>
        <v>4.166666666666663E-2</v>
      </c>
      <c r="W13" s="79">
        <f t="shared" si="8"/>
        <v>0.12499999999999989</v>
      </c>
    </row>
    <row r="14" spans="1:23" x14ac:dyDescent="0.25">
      <c r="A14" s="69">
        <v>8</v>
      </c>
      <c r="B14" s="69" t="str">
        <f>Cronograma!B17</f>
        <v>Noções de Direito do Trabalho</v>
      </c>
      <c r="C14" s="2"/>
      <c r="D14" s="70">
        <v>44789</v>
      </c>
      <c r="E14" s="71">
        <v>0.29166666666666669</v>
      </c>
      <c r="F14" s="71">
        <v>0.33333333333333331</v>
      </c>
      <c r="G14" s="72">
        <f t="shared" si="1"/>
        <v>4.166666666666663E-2</v>
      </c>
      <c r="H14" s="73">
        <f t="shared" si="2"/>
        <v>44790</v>
      </c>
      <c r="I14" s="73" t="s">
        <v>83</v>
      </c>
      <c r="J14" s="74">
        <v>0.29166666666666669</v>
      </c>
      <c r="K14" s="74">
        <v>0.33333333333333331</v>
      </c>
      <c r="L14" s="72">
        <f t="shared" si="3"/>
        <v>0</v>
      </c>
      <c r="M14" s="75">
        <f t="shared" si="4"/>
        <v>44796</v>
      </c>
      <c r="N14" s="76" t="s">
        <v>84</v>
      </c>
      <c r="O14" s="77">
        <v>0.29166666666666669</v>
      </c>
      <c r="P14" s="77">
        <v>0.33333333333333331</v>
      </c>
      <c r="Q14" s="72">
        <f t="shared" si="5"/>
        <v>4.166666666666663E-2</v>
      </c>
      <c r="R14" s="78">
        <f t="shared" si="6"/>
        <v>44804</v>
      </c>
      <c r="S14" s="73" t="s">
        <v>84</v>
      </c>
      <c r="T14" s="71">
        <v>0.29166666666666669</v>
      </c>
      <c r="U14" s="71">
        <v>0.33333333333333331</v>
      </c>
      <c r="V14" s="72">
        <f t="shared" si="7"/>
        <v>4.166666666666663E-2</v>
      </c>
      <c r="W14" s="79">
        <f t="shared" si="8"/>
        <v>0.12499999999999989</v>
      </c>
    </row>
    <row r="15" spans="1:23" ht="15.75" thickBot="1" x14ac:dyDescent="0.3">
      <c r="A15" s="69">
        <v>9</v>
      </c>
      <c r="B15" s="69" t="str">
        <f>Cronograma!B18</f>
        <v>Noções de Direito Processual do Trabalho</v>
      </c>
      <c r="C15" s="2"/>
      <c r="D15" s="70">
        <v>44790</v>
      </c>
      <c r="E15" s="71">
        <v>0.29166666666666669</v>
      </c>
      <c r="F15" s="71">
        <v>0.33333333333333331</v>
      </c>
      <c r="G15" s="72">
        <f t="shared" si="1"/>
        <v>4.166666666666663E-2</v>
      </c>
      <c r="H15" s="73">
        <f t="shared" si="2"/>
        <v>44791</v>
      </c>
      <c r="I15" s="73" t="s">
        <v>83</v>
      </c>
      <c r="J15" s="74">
        <v>0.29166666666666669</v>
      </c>
      <c r="K15" s="74">
        <v>0.33333333333333331</v>
      </c>
      <c r="L15" s="72">
        <f t="shared" si="3"/>
        <v>0</v>
      </c>
      <c r="M15" s="75">
        <f t="shared" si="4"/>
        <v>44797</v>
      </c>
      <c r="N15" s="76" t="s">
        <v>84</v>
      </c>
      <c r="O15" s="77">
        <v>0.29166666666666669</v>
      </c>
      <c r="P15" s="77">
        <v>0.33333333333333331</v>
      </c>
      <c r="Q15" s="72">
        <f t="shared" si="5"/>
        <v>4.166666666666663E-2</v>
      </c>
      <c r="R15" s="107">
        <f t="shared" si="6"/>
        <v>44805</v>
      </c>
      <c r="S15" s="108" t="s">
        <v>84</v>
      </c>
      <c r="T15" s="109">
        <v>0.29166666666666669</v>
      </c>
      <c r="U15" s="109">
        <v>0.33333333333333331</v>
      </c>
      <c r="V15" s="110">
        <f t="shared" si="7"/>
        <v>4.166666666666663E-2</v>
      </c>
      <c r="W15" s="111">
        <f t="shared" si="8"/>
        <v>0.12499999999999989</v>
      </c>
    </row>
    <row r="16" spans="1:23" ht="15.75" thickBot="1" x14ac:dyDescent="0.3">
      <c r="C16" s="103" t="s">
        <v>85</v>
      </c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5"/>
    </row>
    <row r="17" spans="3:17" x14ac:dyDescent="0.25">
      <c r="C17" s="94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6"/>
    </row>
    <row r="18" spans="3:17" x14ac:dyDescent="0.25">
      <c r="C18" s="97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9"/>
    </row>
    <row r="19" spans="3:17" x14ac:dyDescent="0.25">
      <c r="C19" s="97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9"/>
    </row>
    <row r="20" spans="3:17" x14ac:dyDescent="0.25">
      <c r="C20" s="97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9"/>
    </row>
    <row r="21" spans="3:17" ht="15.75" thickBot="1" x14ac:dyDescent="0.3">
      <c r="C21" s="100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2"/>
    </row>
  </sheetData>
  <mergeCells count="2">
    <mergeCell ref="C16:Q16"/>
    <mergeCell ref="C17:Q21"/>
  </mergeCells>
  <dataValidations disablePrompts="1" count="1">
    <dataValidation type="list" allowBlank="1" showInputMessage="1" showErrorMessage="1" sqref="N7:N15 I7:I15 S7:S15" xr:uid="{00000000-0002-0000-0500-000000000000}">
      <formula1>"Sim, Não"</formula1>
    </dataValidation>
  </dataValidations>
  <hyperlinks>
    <hyperlink ref="A10:B10" location="Legislação!A1" display="Legislação!A1" xr:uid="{CCE2266B-C059-4348-BD34-DE53863F00DF}"/>
    <hyperlink ref="A9:B9" location="'Atualidades_x0009_'!A1" display="'Atualidades" xr:uid="{C00AC828-7CC1-4316-AAAD-88018B6CB8F6}"/>
    <hyperlink ref="A7:B7" location="'Língua Portuguesa'!A1" display="'Língua Portuguesa'!A1" xr:uid="{A70F8781-68DC-4F7E-81C5-88B9A86D89C7}"/>
    <hyperlink ref="A8:B8" location="'Raciocínio Lógico Matemático'!A1" display="'Raciocínio Lógico Matemático'!A1" xr:uid="{32E121B7-91EB-4367-A15F-E5177E5BF6BD}"/>
    <hyperlink ref="A15:B15" location="'Noções de D. P. do Trabalho'!A1" display="'Noções de D. P. do Trabalho'!A1" xr:uid="{F2712785-DB2A-486C-B104-64720BA18737}"/>
    <hyperlink ref="A14:B14" location="'Noções de Direito do Trabalho'!A1" display="'Noções de Direito do Trabalho'!A1" xr:uid="{E206D080-D975-4A99-A6E6-EEE25ACAA906}"/>
    <hyperlink ref="A13:B13" location="'Noções de Direito Constituciona'!A1" display="'Noções de Direito Constituciona'!A1" xr:uid="{C8F0DECB-A4CB-4DE4-84E9-503B80FEC5D9}"/>
    <hyperlink ref="A12:B12" location="'Noções de Gestão Pública'!A1" display="'Noções de Gestão Pública'!A1" xr:uid="{83BC2671-666B-4AC1-984F-5CDEC02BD326}"/>
    <hyperlink ref="A11:B11" location="'Noções de Administração Pública'!A1" display="'Noções de Administração Pública'!A1" xr:uid="{A3A0CAED-2E85-4A3B-85D9-C6A77D40DD36}"/>
    <hyperlink ref="B14" location="'D8'!B14" display="'D8'!B14" xr:uid="{CC427D73-EFEF-4A32-A350-A5F7AEE398F3}"/>
    <hyperlink ref="A14" location="'D8'!B14" display="'D8'!B14" xr:uid="{992E7EF2-E0EA-4341-AAA5-25ACF501EC68}"/>
  </hyperlink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1"/>
  <sheetViews>
    <sheetView showGridLines="0" topLeftCell="A4" workbookViewId="0">
      <selection activeCell="E12" sqref="A9:E12"/>
    </sheetView>
  </sheetViews>
  <sheetFormatPr defaultColWidth="0" defaultRowHeight="15" x14ac:dyDescent="0.25"/>
  <cols>
    <col min="1" max="1" width="9.140625" customWidth="1"/>
    <col min="2" max="2" width="46.28515625" bestFit="1" customWidth="1"/>
    <col min="3" max="3" width="67.140625" customWidth="1"/>
    <col min="4" max="4" width="11.5703125" bestFit="1" customWidth="1"/>
    <col min="5" max="7" width="9.140625" customWidth="1"/>
    <col min="8" max="8" width="11.5703125" bestFit="1" customWidth="1"/>
    <col min="9" max="10" width="9.140625" customWidth="1"/>
    <col min="11" max="11" width="9" bestFit="1" customWidth="1"/>
    <col min="12" max="12" width="9.140625" customWidth="1"/>
    <col min="13" max="13" width="11.5703125" bestFit="1" customWidth="1"/>
    <col min="14" max="17" width="9.140625" customWidth="1"/>
    <col min="18" max="18" width="11.5703125" bestFit="1" customWidth="1"/>
    <col min="19" max="22" width="9.140625" customWidth="1"/>
    <col min="23" max="23" width="13.28515625" bestFit="1" customWidth="1"/>
    <col min="24" max="24" width="1.28515625" customWidth="1"/>
    <col min="25" max="16384" width="9.140625" hidden="1"/>
  </cols>
  <sheetData>
    <row r="1" spans="1:23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5" spans="1:23" x14ac:dyDescent="0.25">
      <c r="A5" s="2"/>
      <c r="B5" s="2"/>
      <c r="C5" s="36"/>
      <c r="D5" s="37"/>
      <c r="E5" s="38" t="s">
        <v>69</v>
      </c>
      <c r="F5" s="38"/>
      <c r="G5" s="39" t="s">
        <v>70</v>
      </c>
      <c r="H5" s="38"/>
      <c r="I5" s="38"/>
      <c r="J5" s="38" t="s">
        <v>71</v>
      </c>
      <c r="K5" s="38"/>
      <c r="L5" s="39" t="s">
        <v>72</v>
      </c>
      <c r="M5" s="37"/>
      <c r="N5" s="38"/>
      <c r="O5" s="38" t="s">
        <v>73</v>
      </c>
      <c r="P5" s="38"/>
      <c r="Q5" s="39"/>
      <c r="R5" s="37"/>
      <c r="S5" s="38"/>
      <c r="T5" s="38" t="s">
        <v>74</v>
      </c>
      <c r="U5" s="38"/>
      <c r="V5" s="39"/>
      <c r="W5" s="40" t="s">
        <v>75</v>
      </c>
    </row>
    <row r="6" spans="1:23" ht="30" x14ac:dyDescent="0.25">
      <c r="A6" s="61" t="s">
        <v>0</v>
      </c>
      <c r="B6" s="62" t="s">
        <v>76</v>
      </c>
      <c r="C6" s="41" t="s">
        <v>77</v>
      </c>
      <c r="D6" s="42" t="s">
        <v>78</v>
      </c>
      <c r="E6" s="43" t="s">
        <v>79</v>
      </c>
      <c r="F6" s="43" t="s">
        <v>80</v>
      </c>
      <c r="G6" s="44">
        <f>SUM(G7:G15)</f>
        <v>0.37499999999999967</v>
      </c>
      <c r="H6" s="45" t="s">
        <v>81</v>
      </c>
      <c r="I6" s="46" t="s">
        <v>82</v>
      </c>
      <c r="J6" s="43" t="s">
        <v>79</v>
      </c>
      <c r="K6" s="43" t="s">
        <v>80</v>
      </c>
      <c r="L6" s="44">
        <f>SUM(L7:L15)</f>
        <v>0</v>
      </c>
      <c r="M6" s="47" t="s">
        <v>81</v>
      </c>
      <c r="N6" s="45" t="s">
        <v>82</v>
      </c>
      <c r="O6" s="43" t="s">
        <v>79</v>
      </c>
      <c r="P6" s="43" t="s">
        <v>80</v>
      </c>
      <c r="Q6" s="44">
        <f>SUM(Q7:Q15)</f>
        <v>0.37499999999999967</v>
      </c>
      <c r="R6" s="45" t="s">
        <v>81</v>
      </c>
      <c r="S6" s="45" t="s">
        <v>82</v>
      </c>
      <c r="T6" s="43" t="s">
        <v>79</v>
      </c>
      <c r="U6" s="43" t="s">
        <v>80</v>
      </c>
      <c r="V6" s="44">
        <f>SUM(V7:V15)</f>
        <v>0.37499999999999967</v>
      </c>
      <c r="W6" s="48">
        <f>SUM(W7:W15)</f>
        <v>1.1249999999999991</v>
      </c>
    </row>
    <row r="7" spans="1:23" ht="30" x14ac:dyDescent="0.25">
      <c r="A7" s="69">
        <v>1</v>
      </c>
      <c r="B7" s="69" t="str">
        <f>Cronograma!B10</f>
        <v>Língua Portuguesa</v>
      </c>
      <c r="C7" s="67" t="s">
        <v>115</v>
      </c>
      <c r="D7" s="70">
        <v>44782</v>
      </c>
      <c r="E7" s="71">
        <v>0.29166666666666669</v>
      </c>
      <c r="F7" s="71">
        <v>0.33333333333333331</v>
      </c>
      <c r="G7" s="72">
        <f>F7-E7</f>
        <v>4.166666666666663E-2</v>
      </c>
      <c r="H7" s="73">
        <f t="shared" ref="H7" si="0">IF(D7="","",D7+DAY(1))</f>
        <v>44783</v>
      </c>
      <c r="I7" s="73" t="s">
        <v>83</v>
      </c>
      <c r="J7" s="74">
        <v>0.29166666666666669</v>
      </c>
      <c r="K7" s="74">
        <v>0.33333333333333331</v>
      </c>
      <c r="L7" s="72">
        <f>IF(I7="sim",K7-J7,0)</f>
        <v>0</v>
      </c>
      <c r="M7" s="75">
        <f>IF(D7="","",D7+DAY(7))</f>
        <v>44789</v>
      </c>
      <c r="N7" s="76" t="s">
        <v>84</v>
      </c>
      <c r="O7" s="77">
        <v>0.29166666666666669</v>
      </c>
      <c r="P7" s="77">
        <v>0.33333333333333331</v>
      </c>
      <c r="Q7" s="72">
        <f>IF(N7="sim",P7-O7,0)</f>
        <v>4.166666666666663E-2</v>
      </c>
      <c r="R7" s="78">
        <f>IF(D7="","",D7+DAY(15))</f>
        <v>44797</v>
      </c>
      <c r="S7" s="73" t="s">
        <v>84</v>
      </c>
      <c r="T7" s="71">
        <v>0.29166666666666669</v>
      </c>
      <c r="U7" s="71">
        <v>0.33333333333333331</v>
      </c>
      <c r="V7" s="72">
        <f>IF(S7="sim",U7-T7,0)</f>
        <v>4.166666666666663E-2</v>
      </c>
      <c r="W7" s="79">
        <f>G7+L7+Q7+V7</f>
        <v>0.12499999999999989</v>
      </c>
    </row>
    <row r="8" spans="1:23" ht="30" x14ac:dyDescent="0.25">
      <c r="A8" s="69">
        <v>2</v>
      </c>
      <c r="B8" s="69" t="str">
        <f>Cronograma!B11</f>
        <v>Raciocínio Lógico Matemático</v>
      </c>
      <c r="C8" s="67" t="s">
        <v>116</v>
      </c>
      <c r="D8" s="70">
        <v>44783</v>
      </c>
      <c r="E8" s="71">
        <v>0.29166666666666669</v>
      </c>
      <c r="F8" s="71">
        <v>0.33333333333333331</v>
      </c>
      <c r="G8" s="72">
        <f t="shared" ref="G8:G15" si="1">F8-E8</f>
        <v>4.166666666666663E-2</v>
      </c>
      <c r="H8" s="73">
        <f t="shared" ref="H8:H15" si="2">IF(D8="","",D8+DAY(1))</f>
        <v>44784</v>
      </c>
      <c r="I8" s="73" t="s">
        <v>83</v>
      </c>
      <c r="J8" s="74">
        <v>0.29166666666666669</v>
      </c>
      <c r="K8" s="74">
        <v>0.33333333333333331</v>
      </c>
      <c r="L8" s="72">
        <f t="shared" ref="L8:L15" si="3">IF(I8="sim",K8-J8,0)</f>
        <v>0</v>
      </c>
      <c r="M8" s="75">
        <f t="shared" ref="M8:M15" si="4">IF(D8="","",D8+DAY(7))</f>
        <v>44790</v>
      </c>
      <c r="N8" s="76" t="s">
        <v>84</v>
      </c>
      <c r="O8" s="77">
        <v>0.29166666666666669</v>
      </c>
      <c r="P8" s="77">
        <v>0.33333333333333331</v>
      </c>
      <c r="Q8" s="72">
        <f t="shared" ref="Q8:Q15" si="5">IF(N8="sim",P8-O8,0)</f>
        <v>4.166666666666663E-2</v>
      </c>
      <c r="R8" s="78">
        <f t="shared" ref="R8:R15" si="6">IF(D8="","",D8+DAY(15))</f>
        <v>44798</v>
      </c>
      <c r="S8" s="73" t="s">
        <v>84</v>
      </c>
      <c r="T8" s="71">
        <v>0.29166666666666669</v>
      </c>
      <c r="U8" s="71">
        <v>0.33333333333333331</v>
      </c>
      <c r="V8" s="72">
        <f t="shared" ref="V8:V15" si="7">IF(S8="sim",U8-T8,0)</f>
        <v>4.166666666666663E-2</v>
      </c>
      <c r="W8" s="79">
        <f t="shared" ref="W8:W15" si="8">G8+L8+Q8+V8</f>
        <v>0.12499999999999989</v>
      </c>
    </row>
    <row r="9" spans="1:23" ht="75" x14ac:dyDescent="0.25">
      <c r="A9" s="68">
        <v>3</v>
      </c>
      <c r="B9" s="68" t="str">
        <f>Cronograma!B12</f>
        <v xml:space="preserve">Atualidades	</v>
      </c>
      <c r="C9" s="67" t="s">
        <v>117</v>
      </c>
      <c r="D9" s="70">
        <v>44784</v>
      </c>
      <c r="E9" s="71">
        <v>0.29166666666666669</v>
      </c>
      <c r="F9" s="71">
        <v>0.33333333333333331</v>
      </c>
      <c r="G9" s="72">
        <f t="shared" si="1"/>
        <v>4.166666666666663E-2</v>
      </c>
      <c r="H9" s="73">
        <f t="shared" si="2"/>
        <v>44785</v>
      </c>
      <c r="I9" s="73" t="s">
        <v>83</v>
      </c>
      <c r="J9" s="74">
        <v>0.29166666666666669</v>
      </c>
      <c r="K9" s="74">
        <v>0.33333333333333331</v>
      </c>
      <c r="L9" s="72">
        <f t="shared" si="3"/>
        <v>0</v>
      </c>
      <c r="M9" s="75">
        <f t="shared" si="4"/>
        <v>44791</v>
      </c>
      <c r="N9" s="76" t="s">
        <v>84</v>
      </c>
      <c r="O9" s="77">
        <v>0.29166666666666669</v>
      </c>
      <c r="P9" s="77">
        <v>0.33333333333333331</v>
      </c>
      <c r="Q9" s="72">
        <f t="shared" si="5"/>
        <v>4.166666666666663E-2</v>
      </c>
      <c r="R9" s="78">
        <f t="shared" si="6"/>
        <v>44799</v>
      </c>
      <c r="S9" s="73" t="s">
        <v>84</v>
      </c>
      <c r="T9" s="71">
        <v>0.29166666666666669</v>
      </c>
      <c r="U9" s="71">
        <v>0.33333333333333331</v>
      </c>
      <c r="V9" s="72">
        <f t="shared" si="7"/>
        <v>4.166666666666663E-2</v>
      </c>
      <c r="W9" s="79">
        <f t="shared" si="8"/>
        <v>0.12499999999999989</v>
      </c>
    </row>
    <row r="10" spans="1:23" x14ac:dyDescent="0.25">
      <c r="A10" s="69">
        <v>4</v>
      </c>
      <c r="B10" s="69" t="str">
        <f>Cronograma!B13</f>
        <v>Legislação</v>
      </c>
      <c r="C10" s="67" t="s">
        <v>118</v>
      </c>
      <c r="D10" s="70">
        <v>44785</v>
      </c>
      <c r="E10" s="71">
        <v>0.29166666666666669</v>
      </c>
      <c r="F10" s="71">
        <v>0.33333333333333331</v>
      </c>
      <c r="G10" s="72">
        <f t="shared" si="1"/>
        <v>4.166666666666663E-2</v>
      </c>
      <c r="H10" s="73">
        <f t="shared" si="2"/>
        <v>44786</v>
      </c>
      <c r="I10" s="73" t="s">
        <v>83</v>
      </c>
      <c r="J10" s="74">
        <v>0.29166666666666669</v>
      </c>
      <c r="K10" s="74">
        <v>0.33333333333333331</v>
      </c>
      <c r="L10" s="72">
        <f t="shared" si="3"/>
        <v>0</v>
      </c>
      <c r="M10" s="75">
        <f t="shared" si="4"/>
        <v>44792</v>
      </c>
      <c r="N10" s="76" t="s">
        <v>84</v>
      </c>
      <c r="O10" s="77">
        <v>0.29166666666666669</v>
      </c>
      <c r="P10" s="77">
        <v>0.33333333333333331</v>
      </c>
      <c r="Q10" s="72">
        <f t="shared" si="5"/>
        <v>4.166666666666663E-2</v>
      </c>
      <c r="R10" s="78">
        <f t="shared" si="6"/>
        <v>44800</v>
      </c>
      <c r="S10" s="73" t="s">
        <v>84</v>
      </c>
      <c r="T10" s="71">
        <v>0.29166666666666669</v>
      </c>
      <c r="U10" s="71">
        <v>0.33333333333333331</v>
      </c>
      <c r="V10" s="72">
        <f t="shared" si="7"/>
        <v>4.166666666666663E-2</v>
      </c>
      <c r="W10" s="79">
        <f t="shared" si="8"/>
        <v>0.12499999999999989</v>
      </c>
    </row>
    <row r="11" spans="1:23" x14ac:dyDescent="0.25">
      <c r="A11" s="69">
        <v>5</v>
      </c>
      <c r="B11" s="69" t="str">
        <f>Cronograma!B14</f>
        <v>Noções de Administração Pública</v>
      </c>
      <c r="C11" s="67"/>
      <c r="D11" s="70">
        <v>44786</v>
      </c>
      <c r="E11" s="71">
        <v>0.29166666666666669</v>
      </c>
      <c r="F11" s="71">
        <v>0.33333333333333331</v>
      </c>
      <c r="G11" s="72">
        <f t="shared" si="1"/>
        <v>4.166666666666663E-2</v>
      </c>
      <c r="H11" s="73">
        <f t="shared" si="2"/>
        <v>44787</v>
      </c>
      <c r="I11" s="73" t="s">
        <v>83</v>
      </c>
      <c r="J11" s="74">
        <v>0.29166666666666669</v>
      </c>
      <c r="K11" s="74">
        <v>0.33333333333333331</v>
      </c>
      <c r="L11" s="72">
        <f t="shared" si="3"/>
        <v>0</v>
      </c>
      <c r="M11" s="75">
        <f t="shared" si="4"/>
        <v>44793</v>
      </c>
      <c r="N11" s="76" t="s">
        <v>84</v>
      </c>
      <c r="O11" s="77">
        <v>0.29166666666666669</v>
      </c>
      <c r="P11" s="77">
        <v>0.33333333333333331</v>
      </c>
      <c r="Q11" s="72">
        <f t="shared" si="5"/>
        <v>4.166666666666663E-2</v>
      </c>
      <c r="R11" s="78">
        <f t="shared" si="6"/>
        <v>44801</v>
      </c>
      <c r="S11" s="73" t="s">
        <v>84</v>
      </c>
      <c r="T11" s="71">
        <v>0.29166666666666669</v>
      </c>
      <c r="U11" s="71">
        <v>0.33333333333333331</v>
      </c>
      <c r="V11" s="72">
        <f t="shared" si="7"/>
        <v>4.166666666666663E-2</v>
      </c>
      <c r="W11" s="79">
        <f t="shared" si="8"/>
        <v>0.12499999999999989</v>
      </c>
    </row>
    <row r="12" spans="1:23" x14ac:dyDescent="0.25">
      <c r="A12" s="69">
        <v>6</v>
      </c>
      <c r="B12" s="69" t="str">
        <f>Cronograma!B15</f>
        <v>Noções de Gestão Pública</v>
      </c>
      <c r="C12" s="2"/>
      <c r="D12" s="70">
        <v>44787</v>
      </c>
      <c r="E12" s="71">
        <v>0.29166666666666669</v>
      </c>
      <c r="F12" s="71">
        <v>0.33333333333333331</v>
      </c>
      <c r="G12" s="72">
        <f t="shared" si="1"/>
        <v>4.166666666666663E-2</v>
      </c>
      <c r="H12" s="73">
        <f t="shared" si="2"/>
        <v>44788</v>
      </c>
      <c r="I12" s="73" t="s">
        <v>83</v>
      </c>
      <c r="J12" s="74">
        <v>0.29166666666666669</v>
      </c>
      <c r="K12" s="74">
        <v>0.33333333333333331</v>
      </c>
      <c r="L12" s="72">
        <f t="shared" si="3"/>
        <v>0</v>
      </c>
      <c r="M12" s="75">
        <f t="shared" si="4"/>
        <v>44794</v>
      </c>
      <c r="N12" s="76" t="s">
        <v>84</v>
      </c>
      <c r="O12" s="77">
        <v>0.29166666666666669</v>
      </c>
      <c r="P12" s="77">
        <v>0.33333333333333331</v>
      </c>
      <c r="Q12" s="72">
        <f t="shared" si="5"/>
        <v>4.166666666666663E-2</v>
      </c>
      <c r="R12" s="78">
        <f t="shared" si="6"/>
        <v>44802</v>
      </c>
      <c r="S12" s="73" t="s">
        <v>84</v>
      </c>
      <c r="T12" s="71">
        <v>0.29166666666666669</v>
      </c>
      <c r="U12" s="71">
        <v>0.33333333333333331</v>
      </c>
      <c r="V12" s="72">
        <f t="shared" si="7"/>
        <v>4.166666666666663E-2</v>
      </c>
      <c r="W12" s="79">
        <f t="shared" si="8"/>
        <v>0.12499999999999989</v>
      </c>
    </row>
    <row r="13" spans="1:23" x14ac:dyDescent="0.25">
      <c r="A13" s="69">
        <v>7</v>
      </c>
      <c r="B13" s="69" t="str">
        <f>Cronograma!B16</f>
        <v>Noções de Direito Constitucional</v>
      </c>
      <c r="C13" s="2"/>
      <c r="D13" s="70">
        <v>44788</v>
      </c>
      <c r="E13" s="71">
        <v>0.29166666666666669</v>
      </c>
      <c r="F13" s="71">
        <v>0.33333333333333331</v>
      </c>
      <c r="G13" s="72">
        <f t="shared" si="1"/>
        <v>4.166666666666663E-2</v>
      </c>
      <c r="H13" s="73">
        <f t="shared" si="2"/>
        <v>44789</v>
      </c>
      <c r="I13" s="73" t="s">
        <v>83</v>
      </c>
      <c r="J13" s="74">
        <v>0.29166666666666669</v>
      </c>
      <c r="K13" s="74">
        <v>0.33333333333333331</v>
      </c>
      <c r="L13" s="72">
        <f t="shared" si="3"/>
        <v>0</v>
      </c>
      <c r="M13" s="75">
        <f t="shared" si="4"/>
        <v>44795</v>
      </c>
      <c r="N13" s="76" t="s">
        <v>84</v>
      </c>
      <c r="O13" s="77">
        <v>0.29166666666666669</v>
      </c>
      <c r="P13" s="77">
        <v>0.33333333333333331</v>
      </c>
      <c r="Q13" s="72">
        <f t="shared" si="5"/>
        <v>4.166666666666663E-2</v>
      </c>
      <c r="R13" s="78">
        <f t="shared" si="6"/>
        <v>44803</v>
      </c>
      <c r="S13" s="73" t="s">
        <v>84</v>
      </c>
      <c r="T13" s="71">
        <v>0.29166666666666669</v>
      </c>
      <c r="U13" s="71">
        <v>0.33333333333333331</v>
      </c>
      <c r="V13" s="72">
        <f t="shared" si="7"/>
        <v>4.166666666666663E-2</v>
      </c>
      <c r="W13" s="79">
        <f t="shared" si="8"/>
        <v>0.12499999999999989</v>
      </c>
    </row>
    <row r="14" spans="1:23" x14ac:dyDescent="0.25">
      <c r="A14" s="69">
        <v>8</v>
      </c>
      <c r="B14" s="69" t="str">
        <f>Cronograma!B17</f>
        <v>Noções de Direito do Trabalho</v>
      </c>
      <c r="C14" s="2"/>
      <c r="D14" s="70">
        <v>44789</v>
      </c>
      <c r="E14" s="71">
        <v>0.29166666666666669</v>
      </c>
      <c r="F14" s="71">
        <v>0.33333333333333331</v>
      </c>
      <c r="G14" s="72">
        <f t="shared" si="1"/>
        <v>4.166666666666663E-2</v>
      </c>
      <c r="H14" s="73">
        <f t="shared" si="2"/>
        <v>44790</v>
      </c>
      <c r="I14" s="73" t="s">
        <v>83</v>
      </c>
      <c r="J14" s="74">
        <v>0.29166666666666669</v>
      </c>
      <c r="K14" s="74">
        <v>0.33333333333333331</v>
      </c>
      <c r="L14" s="72">
        <f t="shared" si="3"/>
        <v>0</v>
      </c>
      <c r="M14" s="75">
        <f t="shared" si="4"/>
        <v>44796</v>
      </c>
      <c r="N14" s="76" t="s">
        <v>84</v>
      </c>
      <c r="O14" s="77">
        <v>0.29166666666666669</v>
      </c>
      <c r="P14" s="77">
        <v>0.33333333333333331</v>
      </c>
      <c r="Q14" s="72">
        <f t="shared" si="5"/>
        <v>4.166666666666663E-2</v>
      </c>
      <c r="R14" s="78">
        <f t="shared" si="6"/>
        <v>44804</v>
      </c>
      <c r="S14" s="73" t="s">
        <v>84</v>
      </c>
      <c r="T14" s="71">
        <v>0.29166666666666669</v>
      </c>
      <c r="U14" s="71">
        <v>0.33333333333333331</v>
      </c>
      <c r="V14" s="72">
        <f t="shared" si="7"/>
        <v>4.166666666666663E-2</v>
      </c>
      <c r="W14" s="79">
        <f t="shared" si="8"/>
        <v>0.12499999999999989</v>
      </c>
    </row>
    <row r="15" spans="1:23" ht="15.75" thickBot="1" x14ac:dyDescent="0.3">
      <c r="A15" s="69">
        <v>9</v>
      </c>
      <c r="B15" s="69" t="str">
        <f>Cronograma!B18</f>
        <v>Noções de Direito Processual do Trabalho</v>
      </c>
      <c r="C15" s="2"/>
      <c r="D15" s="70">
        <v>44790</v>
      </c>
      <c r="E15" s="71">
        <v>0.29166666666666669</v>
      </c>
      <c r="F15" s="71">
        <v>0.33333333333333331</v>
      </c>
      <c r="G15" s="72">
        <f t="shared" si="1"/>
        <v>4.166666666666663E-2</v>
      </c>
      <c r="H15" s="73">
        <f t="shared" si="2"/>
        <v>44791</v>
      </c>
      <c r="I15" s="73" t="s">
        <v>83</v>
      </c>
      <c r="J15" s="74">
        <v>0.29166666666666669</v>
      </c>
      <c r="K15" s="74">
        <v>0.33333333333333331</v>
      </c>
      <c r="L15" s="72">
        <f t="shared" si="3"/>
        <v>0</v>
      </c>
      <c r="M15" s="75">
        <f t="shared" si="4"/>
        <v>44797</v>
      </c>
      <c r="N15" s="76" t="s">
        <v>84</v>
      </c>
      <c r="O15" s="77">
        <v>0.29166666666666669</v>
      </c>
      <c r="P15" s="77">
        <v>0.33333333333333331</v>
      </c>
      <c r="Q15" s="72">
        <f t="shared" si="5"/>
        <v>4.166666666666663E-2</v>
      </c>
      <c r="R15" s="107">
        <f t="shared" si="6"/>
        <v>44805</v>
      </c>
      <c r="S15" s="108" t="s">
        <v>84</v>
      </c>
      <c r="T15" s="109">
        <v>0.29166666666666669</v>
      </c>
      <c r="U15" s="109">
        <v>0.33333333333333331</v>
      </c>
      <c r="V15" s="110">
        <f t="shared" si="7"/>
        <v>4.166666666666663E-2</v>
      </c>
      <c r="W15" s="111">
        <f t="shared" si="8"/>
        <v>0.12499999999999989</v>
      </c>
    </row>
    <row r="16" spans="1:23" ht="15.75" thickBot="1" x14ac:dyDescent="0.3">
      <c r="C16" s="103" t="s">
        <v>85</v>
      </c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5"/>
    </row>
    <row r="17" spans="3:17" x14ac:dyDescent="0.25">
      <c r="C17" s="94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6"/>
    </row>
    <row r="18" spans="3:17" x14ac:dyDescent="0.25">
      <c r="C18" s="97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9"/>
    </row>
    <row r="19" spans="3:17" x14ac:dyDescent="0.25">
      <c r="C19" s="97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9"/>
    </row>
    <row r="20" spans="3:17" x14ac:dyDescent="0.25">
      <c r="C20" s="97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9"/>
    </row>
    <row r="21" spans="3:17" ht="15.75" thickBot="1" x14ac:dyDescent="0.3">
      <c r="C21" s="100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2"/>
    </row>
  </sheetData>
  <mergeCells count="2">
    <mergeCell ref="C16:Q16"/>
    <mergeCell ref="C17:Q21"/>
  </mergeCells>
  <dataValidations disablePrompts="1" count="1">
    <dataValidation type="list" allowBlank="1" showInputMessage="1" showErrorMessage="1" sqref="N7:N15 I7:I15 S7:S15" xr:uid="{00000000-0002-0000-0600-000000000000}">
      <formula1>"Sim, Não"</formula1>
    </dataValidation>
  </dataValidations>
  <hyperlinks>
    <hyperlink ref="A10:B10" location="Legislação!A1" display="Legislação!A1" xr:uid="{D038750F-93D2-4806-BF61-281548D22EF2}"/>
    <hyperlink ref="A9:B9" location="'Atualidades_x0009_'!A1" display="'Atualidades" xr:uid="{C0AAC8B9-7FF2-4E26-A3BB-BB47E221260F}"/>
    <hyperlink ref="A7:B7" location="'Língua Portuguesa'!A1" display="'Língua Portuguesa'!A1" xr:uid="{AE5CCECF-0E28-49CC-AFF7-CAD45ADC7D84}"/>
    <hyperlink ref="A8:B8" location="'Raciocínio Lógico Matemático'!A1" display="'Raciocínio Lógico Matemático'!A1" xr:uid="{F91868AF-6D92-49CA-BF90-65DF1E396E95}"/>
    <hyperlink ref="A15:B15" location="'Noções de D. P. do Trabalho'!A1" display="'Noções de D. P. do Trabalho'!A1" xr:uid="{D1380B63-E26E-45C1-9E57-37F99111DE2F}"/>
    <hyperlink ref="A14:B14" location="'Noções de Direito do Trabalho'!A1" display="'Noções de Direito do Trabalho'!A1" xr:uid="{0E4770A5-03EA-44DF-A1FE-CCEDD2E69C18}"/>
    <hyperlink ref="A13:B13" location="'Noções de Direito Constituciona'!A1" display="'Noções de Direito Constituciona'!A1" xr:uid="{B2E66B2C-D444-4430-BC1E-AF29945E48F7}"/>
    <hyperlink ref="A12:B12" location="'Noções de Gestão Pública'!A1" display="'Noções de Gestão Pública'!A1" xr:uid="{E0BF9C23-4E0C-433A-AAC7-F5E7FF92CEE4}"/>
    <hyperlink ref="A11:B11" location="'Noções de Administração Pública'!A1" display="'Noções de Administração Pública'!A1" xr:uid="{64C7081B-4189-4316-8717-8AA9180FD189}"/>
    <hyperlink ref="B14" location="'D8'!B14" display="'D8'!B14" xr:uid="{5708657F-7CCF-4407-9CEF-43BEFDDE874F}"/>
    <hyperlink ref="A14" location="'D8'!B14" display="'D8'!B14" xr:uid="{686D9757-6B44-42DB-B5EA-12F710472B80}"/>
  </hyperlink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1"/>
  <sheetViews>
    <sheetView showGridLines="0" topLeftCell="A2" workbookViewId="0">
      <selection activeCell="D7" sqref="D7"/>
    </sheetView>
  </sheetViews>
  <sheetFormatPr defaultColWidth="0" defaultRowHeight="15" x14ac:dyDescent="0.25"/>
  <cols>
    <col min="1" max="1" width="9.140625" customWidth="1"/>
    <col min="2" max="2" width="46.28515625" bestFit="1" customWidth="1"/>
    <col min="3" max="3" width="67.140625" customWidth="1"/>
    <col min="4" max="4" width="11.5703125" bestFit="1" customWidth="1"/>
    <col min="5" max="7" width="9.140625" customWidth="1"/>
    <col min="8" max="8" width="11.5703125" bestFit="1" customWidth="1"/>
    <col min="9" max="10" width="9.140625" customWidth="1"/>
    <col min="11" max="11" width="9" bestFit="1" customWidth="1"/>
    <col min="12" max="12" width="9.140625" customWidth="1"/>
    <col min="13" max="13" width="11.5703125" bestFit="1" customWidth="1"/>
    <col min="14" max="17" width="9.140625" customWidth="1"/>
    <col min="18" max="18" width="11.5703125" bestFit="1" customWidth="1"/>
    <col min="19" max="22" width="9.140625" customWidth="1"/>
    <col min="23" max="23" width="13.28515625" bestFit="1" customWidth="1"/>
    <col min="24" max="24" width="1.42578125" customWidth="1"/>
    <col min="25" max="16384" width="9.140625" hidden="1"/>
  </cols>
  <sheetData>
    <row r="1" spans="1:23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5" spans="1:23" x14ac:dyDescent="0.25">
      <c r="A5" s="2"/>
      <c r="B5" s="2"/>
      <c r="C5" s="36"/>
      <c r="D5" s="37"/>
      <c r="E5" s="38" t="s">
        <v>69</v>
      </c>
      <c r="F5" s="38"/>
      <c r="G5" s="39" t="s">
        <v>70</v>
      </c>
      <c r="H5" s="38"/>
      <c r="I5" s="38"/>
      <c r="J5" s="38" t="s">
        <v>71</v>
      </c>
      <c r="K5" s="38"/>
      <c r="L5" s="39" t="s">
        <v>72</v>
      </c>
      <c r="M5" s="37"/>
      <c r="N5" s="38"/>
      <c r="O5" s="38" t="s">
        <v>73</v>
      </c>
      <c r="P5" s="38"/>
      <c r="Q5" s="39"/>
      <c r="R5" s="37"/>
      <c r="S5" s="38"/>
      <c r="T5" s="38" t="s">
        <v>74</v>
      </c>
      <c r="U5" s="38"/>
      <c r="V5" s="39"/>
      <c r="W5" s="40" t="s">
        <v>75</v>
      </c>
    </row>
    <row r="6" spans="1:23" ht="30" x14ac:dyDescent="0.25">
      <c r="A6" s="61" t="s">
        <v>0</v>
      </c>
      <c r="B6" s="62" t="s">
        <v>76</v>
      </c>
      <c r="C6" s="41" t="s">
        <v>77</v>
      </c>
      <c r="D6" s="42" t="s">
        <v>78</v>
      </c>
      <c r="E6" s="43" t="s">
        <v>79</v>
      </c>
      <c r="F6" s="43" t="s">
        <v>80</v>
      </c>
      <c r="G6" s="44">
        <f>SUM(G7:G15)</f>
        <v>0.37499999999999967</v>
      </c>
      <c r="H6" s="45" t="s">
        <v>81</v>
      </c>
      <c r="I6" s="46" t="s">
        <v>82</v>
      </c>
      <c r="J6" s="43" t="s">
        <v>79</v>
      </c>
      <c r="K6" s="43" t="s">
        <v>80</v>
      </c>
      <c r="L6" s="44">
        <f>SUM(L7:L15)</f>
        <v>0</v>
      </c>
      <c r="M6" s="47" t="s">
        <v>81</v>
      </c>
      <c r="N6" s="45" t="s">
        <v>82</v>
      </c>
      <c r="O6" s="43" t="s">
        <v>79</v>
      </c>
      <c r="P6" s="43" t="s">
        <v>80</v>
      </c>
      <c r="Q6" s="44">
        <f>SUM(Q7:Q15)</f>
        <v>0.37499999999999967</v>
      </c>
      <c r="R6" s="45" t="s">
        <v>81</v>
      </c>
      <c r="S6" s="45" t="s">
        <v>82</v>
      </c>
      <c r="T6" s="43" t="s">
        <v>79</v>
      </c>
      <c r="U6" s="43" t="s">
        <v>80</v>
      </c>
      <c r="V6" s="44">
        <f>SUM(V7:V15)</f>
        <v>0.37499999999999967</v>
      </c>
      <c r="W6" s="48">
        <f>SUM(W7:W15)</f>
        <v>1.1249999999999991</v>
      </c>
    </row>
    <row r="7" spans="1:23" ht="90" x14ac:dyDescent="0.25">
      <c r="A7" s="69">
        <v>1</v>
      </c>
      <c r="B7" s="69" t="str">
        <f>Cronograma!B10</f>
        <v>Língua Portuguesa</v>
      </c>
      <c r="C7" s="67" t="s">
        <v>119</v>
      </c>
      <c r="D7" s="70">
        <v>44782</v>
      </c>
      <c r="E7" s="71">
        <v>0.29166666666666669</v>
      </c>
      <c r="F7" s="71">
        <v>0.33333333333333331</v>
      </c>
      <c r="G7" s="72">
        <f>F7-E7</f>
        <v>4.166666666666663E-2</v>
      </c>
      <c r="H7" s="73">
        <f t="shared" ref="H7" si="0">IF(D7="","",D7+DAY(1))</f>
        <v>44783</v>
      </c>
      <c r="I7" s="73" t="s">
        <v>83</v>
      </c>
      <c r="J7" s="74">
        <v>0.29166666666666669</v>
      </c>
      <c r="K7" s="74">
        <v>0.33333333333333331</v>
      </c>
      <c r="L7" s="72">
        <f>IF(I7="sim",K7-J7,0)</f>
        <v>0</v>
      </c>
      <c r="M7" s="75">
        <f>IF(D7="","",D7+DAY(7))</f>
        <v>44789</v>
      </c>
      <c r="N7" s="76" t="s">
        <v>84</v>
      </c>
      <c r="O7" s="77">
        <v>0.29166666666666669</v>
      </c>
      <c r="P7" s="77">
        <v>0.33333333333333331</v>
      </c>
      <c r="Q7" s="72">
        <f>IF(N7="sim",P7-O7,0)</f>
        <v>4.166666666666663E-2</v>
      </c>
      <c r="R7" s="78">
        <f>IF(D7="","",D7+DAY(15))</f>
        <v>44797</v>
      </c>
      <c r="S7" s="73" t="s">
        <v>84</v>
      </c>
      <c r="T7" s="71">
        <v>0.29166666666666669</v>
      </c>
      <c r="U7" s="71">
        <v>0.33333333333333331</v>
      </c>
      <c r="V7" s="72">
        <f>IF(S7="sim",U7-T7,0)</f>
        <v>4.166666666666663E-2</v>
      </c>
      <c r="W7" s="79">
        <f>G7+L7+Q7+V7</f>
        <v>0.12499999999999989</v>
      </c>
    </row>
    <row r="8" spans="1:23" x14ac:dyDescent="0.25">
      <c r="A8" s="69">
        <v>2</v>
      </c>
      <c r="B8" s="69" t="str">
        <f>Cronograma!B11</f>
        <v>Raciocínio Lógico Matemático</v>
      </c>
      <c r="C8" s="67" t="s">
        <v>120</v>
      </c>
      <c r="D8" s="70">
        <v>44783</v>
      </c>
      <c r="E8" s="71">
        <v>0.29166666666666669</v>
      </c>
      <c r="F8" s="71">
        <v>0.33333333333333331</v>
      </c>
      <c r="G8" s="72">
        <f t="shared" ref="G8:G15" si="1">F8-E8</f>
        <v>4.166666666666663E-2</v>
      </c>
      <c r="H8" s="73">
        <f t="shared" ref="H8:H15" si="2">IF(D8="","",D8+DAY(1))</f>
        <v>44784</v>
      </c>
      <c r="I8" s="73" t="s">
        <v>83</v>
      </c>
      <c r="J8" s="74">
        <v>0.29166666666666669</v>
      </c>
      <c r="K8" s="74">
        <v>0.33333333333333331</v>
      </c>
      <c r="L8" s="72">
        <f t="shared" ref="L8:L15" si="3">IF(I8="sim",K8-J8,0)</f>
        <v>0</v>
      </c>
      <c r="M8" s="75">
        <f t="shared" ref="M8:M15" si="4">IF(D8="","",D8+DAY(7))</f>
        <v>44790</v>
      </c>
      <c r="N8" s="76" t="s">
        <v>84</v>
      </c>
      <c r="O8" s="77">
        <v>0.29166666666666669</v>
      </c>
      <c r="P8" s="77">
        <v>0.33333333333333331</v>
      </c>
      <c r="Q8" s="72">
        <f t="shared" ref="Q8:Q15" si="5">IF(N8="sim",P8-O8,0)</f>
        <v>4.166666666666663E-2</v>
      </c>
      <c r="R8" s="78">
        <f t="shared" ref="R8:R15" si="6">IF(D8="","",D8+DAY(15))</f>
        <v>44798</v>
      </c>
      <c r="S8" s="73" t="s">
        <v>84</v>
      </c>
      <c r="T8" s="71">
        <v>0.29166666666666669</v>
      </c>
      <c r="U8" s="71">
        <v>0.33333333333333331</v>
      </c>
      <c r="V8" s="72">
        <f t="shared" ref="V8:V15" si="7">IF(S8="sim",U8-T8,0)</f>
        <v>4.166666666666663E-2</v>
      </c>
      <c r="W8" s="79">
        <f t="shared" ref="W8:W15" si="8">G8+L8+Q8+V8</f>
        <v>0.12499999999999989</v>
      </c>
    </row>
    <row r="9" spans="1:23" x14ac:dyDescent="0.25">
      <c r="A9" s="69">
        <v>3</v>
      </c>
      <c r="B9" s="69" t="str">
        <f>Cronograma!B12</f>
        <v xml:space="preserve">Atualidades	</v>
      </c>
      <c r="C9" s="67" t="s">
        <v>121</v>
      </c>
      <c r="D9" s="70">
        <v>44784</v>
      </c>
      <c r="E9" s="71">
        <v>0.29166666666666669</v>
      </c>
      <c r="F9" s="71">
        <v>0.33333333333333331</v>
      </c>
      <c r="G9" s="72">
        <f t="shared" si="1"/>
        <v>4.166666666666663E-2</v>
      </c>
      <c r="H9" s="73">
        <f t="shared" si="2"/>
        <v>44785</v>
      </c>
      <c r="I9" s="73" t="s">
        <v>83</v>
      </c>
      <c r="J9" s="74">
        <v>0.29166666666666669</v>
      </c>
      <c r="K9" s="74">
        <v>0.33333333333333331</v>
      </c>
      <c r="L9" s="72">
        <f t="shared" si="3"/>
        <v>0</v>
      </c>
      <c r="M9" s="75">
        <f t="shared" si="4"/>
        <v>44791</v>
      </c>
      <c r="N9" s="76" t="s">
        <v>84</v>
      </c>
      <c r="O9" s="77">
        <v>0.29166666666666669</v>
      </c>
      <c r="P9" s="77">
        <v>0.33333333333333331</v>
      </c>
      <c r="Q9" s="72">
        <f t="shared" si="5"/>
        <v>4.166666666666663E-2</v>
      </c>
      <c r="R9" s="78">
        <f t="shared" si="6"/>
        <v>44799</v>
      </c>
      <c r="S9" s="73" t="s">
        <v>84</v>
      </c>
      <c r="T9" s="71">
        <v>0.29166666666666669</v>
      </c>
      <c r="U9" s="71">
        <v>0.33333333333333331</v>
      </c>
      <c r="V9" s="72">
        <f t="shared" si="7"/>
        <v>4.166666666666663E-2</v>
      </c>
      <c r="W9" s="79">
        <f t="shared" si="8"/>
        <v>0.12499999999999989</v>
      </c>
    </row>
    <row r="10" spans="1:23" x14ac:dyDescent="0.25">
      <c r="A10" s="68">
        <v>4</v>
      </c>
      <c r="B10" s="68" t="str">
        <f>Cronograma!B13</f>
        <v>Legislação</v>
      </c>
      <c r="C10" s="67" t="s">
        <v>122</v>
      </c>
      <c r="D10" s="70">
        <v>44785</v>
      </c>
      <c r="E10" s="71">
        <v>0.29166666666666669</v>
      </c>
      <c r="F10" s="71">
        <v>0.33333333333333331</v>
      </c>
      <c r="G10" s="72">
        <f t="shared" si="1"/>
        <v>4.166666666666663E-2</v>
      </c>
      <c r="H10" s="73">
        <f t="shared" si="2"/>
        <v>44786</v>
      </c>
      <c r="I10" s="73" t="s">
        <v>83</v>
      </c>
      <c r="J10" s="74">
        <v>0.29166666666666669</v>
      </c>
      <c r="K10" s="74">
        <v>0.33333333333333331</v>
      </c>
      <c r="L10" s="72">
        <f t="shared" si="3"/>
        <v>0</v>
      </c>
      <c r="M10" s="75">
        <f t="shared" si="4"/>
        <v>44792</v>
      </c>
      <c r="N10" s="76" t="s">
        <v>84</v>
      </c>
      <c r="O10" s="77">
        <v>0.29166666666666669</v>
      </c>
      <c r="P10" s="77">
        <v>0.33333333333333331</v>
      </c>
      <c r="Q10" s="72">
        <f t="shared" si="5"/>
        <v>4.166666666666663E-2</v>
      </c>
      <c r="R10" s="78">
        <f t="shared" si="6"/>
        <v>44800</v>
      </c>
      <c r="S10" s="73" t="s">
        <v>84</v>
      </c>
      <c r="T10" s="71">
        <v>0.29166666666666669</v>
      </c>
      <c r="U10" s="71">
        <v>0.33333333333333331</v>
      </c>
      <c r="V10" s="72">
        <f t="shared" si="7"/>
        <v>4.166666666666663E-2</v>
      </c>
      <c r="W10" s="79">
        <f t="shared" si="8"/>
        <v>0.12499999999999989</v>
      </c>
    </row>
    <row r="11" spans="1:23" ht="30" x14ac:dyDescent="0.25">
      <c r="A11" s="69">
        <v>5</v>
      </c>
      <c r="B11" s="69" t="str">
        <f>Cronograma!B14</f>
        <v>Noções de Administração Pública</v>
      </c>
      <c r="C11" s="67" t="s">
        <v>123</v>
      </c>
      <c r="D11" s="70">
        <v>44786</v>
      </c>
      <c r="E11" s="71">
        <v>0.29166666666666669</v>
      </c>
      <c r="F11" s="71">
        <v>0.33333333333333331</v>
      </c>
      <c r="G11" s="72">
        <f t="shared" si="1"/>
        <v>4.166666666666663E-2</v>
      </c>
      <c r="H11" s="73">
        <f t="shared" si="2"/>
        <v>44787</v>
      </c>
      <c r="I11" s="73" t="s">
        <v>83</v>
      </c>
      <c r="J11" s="74">
        <v>0.29166666666666669</v>
      </c>
      <c r="K11" s="74">
        <v>0.33333333333333331</v>
      </c>
      <c r="L11" s="72">
        <f t="shared" si="3"/>
        <v>0</v>
      </c>
      <c r="M11" s="75">
        <f t="shared" si="4"/>
        <v>44793</v>
      </c>
      <c r="N11" s="76" t="s">
        <v>84</v>
      </c>
      <c r="O11" s="77">
        <v>0.29166666666666669</v>
      </c>
      <c r="P11" s="77">
        <v>0.33333333333333331</v>
      </c>
      <c r="Q11" s="72">
        <f t="shared" si="5"/>
        <v>4.166666666666663E-2</v>
      </c>
      <c r="R11" s="78">
        <f t="shared" si="6"/>
        <v>44801</v>
      </c>
      <c r="S11" s="73" t="s">
        <v>84</v>
      </c>
      <c r="T11" s="71">
        <v>0.29166666666666669</v>
      </c>
      <c r="U11" s="71">
        <v>0.33333333333333331</v>
      </c>
      <c r="V11" s="72">
        <f t="shared" si="7"/>
        <v>4.166666666666663E-2</v>
      </c>
      <c r="W11" s="79">
        <f t="shared" si="8"/>
        <v>0.12499999999999989</v>
      </c>
    </row>
    <row r="12" spans="1:23" ht="30" x14ac:dyDescent="0.25">
      <c r="A12" s="69">
        <v>6</v>
      </c>
      <c r="B12" s="69" t="str">
        <f>Cronograma!B15</f>
        <v>Noções de Gestão Pública</v>
      </c>
      <c r="C12" s="67" t="s">
        <v>124</v>
      </c>
      <c r="D12" s="70">
        <v>44787</v>
      </c>
      <c r="E12" s="71">
        <v>0.29166666666666669</v>
      </c>
      <c r="F12" s="71">
        <v>0.33333333333333331</v>
      </c>
      <c r="G12" s="72">
        <f t="shared" si="1"/>
        <v>4.166666666666663E-2</v>
      </c>
      <c r="H12" s="73">
        <f t="shared" si="2"/>
        <v>44788</v>
      </c>
      <c r="I12" s="73" t="s">
        <v>83</v>
      </c>
      <c r="J12" s="74">
        <v>0.29166666666666669</v>
      </c>
      <c r="K12" s="74">
        <v>0.33333333333333331</v>
      </c>
      <c r="L12" s="72">
        <f t="shared" si="3"/>
        <v>0</v>
      </c>
      <c r="M12" s="75">
        <f t="shared" si="4"/>
        <v>44794</v>
      </c>
      <c r="N12" s="76" t="s">
        <v>84</v>
      </c>
      <c r="O12" s="77">
        <v>0.29166666666666669</v>
      </c>
      <c r="P12" s="77">
        <v>0.33333333333333331</v>
      </c>
      <c r="Q12" s="72">
        <f t="shared" si="5"/>
        <v>4.166666666666663E-2</v>
      </c>
      <c r="R12" s="78">
        <f t="shared" si="6"/>
        <v>44802</v>
      </c>
      <c r="S12" s="73" t="s">
        <v>84</v>
      </c>
      <c r="T12" s="71">
        <v>0.29166666666666669</v>
      </c>
      <c r="U12" s="71">
        <v>0.33333333333333331</v>
      </c>
      <c r="V12" s="72">
        <f t="shared" si="7"/>
        <v>4.166666666666663E-2</v>
      </c>
      <c r="W12" s="79">
        <f t="shared" si="8"/>
        <v>0.12499999999999989</v>
      </c>
    </row>
    <row r="13" spans="1:23" x14ac:dyDescent="0.25">
      <c r="A13" s="69">
        <v>7</v>
      </c>
      <c r="B13" s="69" t="str">
        <f>Cronograma!B16</f>
        <v>Noções de Direito Constitucional</v>
      </c>
      <c r="C13" s="2"/>
      <c r="D13" s="70">
        <v>44788</v>
      </c>
      <c r="E13" s="71">
        <v>0.29166666666666669</v>
      </c>
      <c r="F13" s="71">
        <v>0.33333333333333331</v>
      </c>
      <c r="G13" s="72">
        <f t="shared" si="1"/>
        <v>4.166666666666663E-2</v>
      </c>
      <c r="H13" s="73">
        <f t="shared" si="2"/>
        <v>44789</v>
      </c>
      <c r="I13" s="73" t="s">
        <v>83</v>
      </c>
      <c r="J13" s="74">
        <v>0.29166666666666669</v>
      </c>
      <c r="K13" s="74">
        <v>0.33333333333333331</v>
      </c>
      <c r="L13" s="72">
        <f t="shared" si="3"/>
        <v>0</v>
      </c>
      <c r="M13" s="75">
        <f t="shared" si="4"/>
        <v>44795</v>
      </c>
      <c r="N13" s="76" t="s">
        <v>84</v>
      </c>
      <c r="O13" s="77">
        <v>0.29166666666666669</v>
      </c>
      <c r="P13" s="77">
        <v>0.33333333333333331</v>
      </c>
      <c r="Q13" s="72">
        <f t="shared" si="5"/>
        <v>4.166666666666663E-2</v>
      </c>
      <c r="R13" s="78">
        <f t="shared" si="6"/>
        <v>44803</v>
      </c>
      <c r="S13" s="73" t="s">
        <v>84</v>
      </c>
      <c r="T13" s="71">
        <v>0.29166666666666669</v>
      </c>
      <c r="U13" s="71">
        <v>0.33333333333333331</v>
      </c>
      <c r="V13" s="72">
        <f t="shared" si="7"/>
        <v>4.166666666666663E-2</v>
      </c>
      <c r="W13" s="79">
        <f t="shared" si="8"/>
        <v>0.12499999999999989</v>
      </c>
    </row>
    <row r="14" spans="1:23" x14ac:dyDescent="0.25">
      <c r="A14" s="69">
        <v>8</v>
      </c>
      <c r="B14" s="69" t="str">
        <f>Cronograma!B17</f>
        <v>Noções de Direito do Trabalho</v>
      </c>
      <c r="C14" s="2"/>
      <c r="D14" s="70">
        <v>44789</v>
      </c>
      <c r="E14" s="71">
        <v>0.29166666666666669</v>
      </c>
      <c r="F14" s="71">
        <v>0.33333333333333331</v>
      </c>
      <c r="G14" s="72">
        <f t="shared" si="1"/>
        <v>4.166666666666663E-2</v>
      </c>
      <c r="H14" s="73">
        <f t="shared" si="2"/>
        <v>44790</v>
      </c>
      <c r="I14" s="73" t="s">
        <v>83</v>
      </c>
      <c r="J14" s="74">
        <v>0.29166666666666669</v>
      </c>
      <c r="K14" s="74">
        <v>0.33333333333333331</v>
      </c>
      <c r="L14" s="72">
        <f t="shared" si="3"/>
        <v>0</v>
      </c>
      <c r="M14" s="75">
        <f t="shared" si="4"/>
        <v>44796</v>
      </c>
      <c r="N14" s="76" t="s">
        <v>84</v>
      </c>
      <c r="O14" s="77">
        <v>0.29166666666666669</v>
      </c>
      <c r="P14" s="77">
        <v>0.33333333333333331</v>
      </c>
      <c r="Q14" s="72">
        <f t="shared" si="5"/>
        <v>4.166666666666663E-2</v>
      </c>
      <c r="R14" s="78">
        <f t="shared" si="6"/>
        <v>44804</v>
      </c>
      <c r="S14" s="73" t="s">
        <v>84</v>
      </c>
      <c r="T14" s="71">
        <v>0.29166666666666669</v>
      </c>
      <c r="U14" s="71">
        <v>0.33333333333333331</v>
      </c>
      <c r="V14" s="72">
        <f t="shared" si="7"/>
        <v>4.166666666666663E-2</v>
      </c>
      <c r="W14" s="79">
        <f t="shared" si="8"/>
        <v>0.12499999999999989</v>
      </c>
    </row>
    <row r="15" spans="1:23" ht="15.75" thickBot="1" x14ac:dyDescent="0.3">
      <c r="A15" s="69">
        <v>9</v>
      </c>
      <c r="B15" s="69" t="str">
        <f>Cronograma!B18</f>
        <v>Noções de Direito Processual do Trabalho</v>
      </c>
      <c r="C15" s="2"/>
      <c r="D15" s="70">
        <v>44790</v>
      </c>
      <c r="E15" s="71">
        <v>0.29166666666666669</v>
      </c>
      <c r="F15" s="71">
        <v>0.33333333333333331</v>
      </c>
      <c r="G15" s="72">
        <f t="shared" si="1"/>
        <v>4.166666666666663E-2</v>
      </c>
      <c r="H15" s="73">
        <f t="shared" si="2"/>
        <v>44791</v>
      </c>
      <c r="I15" s="73" t="s">
        <v>83</v>
      </c>
      <c r="J15" s="74">
        <v>0.29166666666666669</v>
      </c>
      <c r="K15" s="74">
        <v>0.33333333333333331</v>
      </c>
      <c r="L15" s="72">
        <f t="shared" si="3"/>
        <v>0</v>
      </c>
      <c r="M15" s="75">
        <f t="shared" si="4"/>
        <v>44797</v>
      </c>
      <c r="N15" s="76" t="s">
        <v>84</v>
      </c>
      <c r="O15" s="77">
        <v>0.29166666666666669</v>
      </c>
      <c r="P15" s="77">
        <v>0.33333333333333331</v>
      </c>
      <c r="Q15" s="72">
        <f t="shared" si="5"/>
        <v>4.166666666666663E-2</v>
      </c>
      <c r="R15" s="107">
        <f t="shared" si="6"/>
        <v>44805</v>
      </c>
      <c r="S15" s="108" t="s">
        <v>84</v>
      </c>
      <c r="T15" s="109">
        <v>0.29166666666666669</v>
      </c>
      <c r="U15" s="109">
        <v>0.33333333333333331</v>
      </c>
      <c r="V15" s="110">
        <f t="shared" si="7"/>
        <v>4.166666666666663E-2</v>
      </c>
      <c r="W15" s="111">
        <f t="shared" si="8"/>
        <v>0.12499999999999989</v>
      </c>
    </row>
    <row r="16" spans="1:23" ht="15.75" thickBot="1" x14ac:dyDescent="0.3">
      <c r="C16" s="103" t="s">
        <v>85</v>
      </c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5"/>
    </row>
    <row r="17" spans="3:17" x14ac:dyDescent="0.25">
      <c r="C17" s="94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6"/>
    </row>
    <row r="18" spans="3:17" x14ac:dyDescent="0.25">
      <c r="C18" s="97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9"/>
    </row>
    <row r="19" spans="3:17" x14ac:dyDescent="0.25">
      <c r="C19" s="97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9"/>
    </row>
    <row r="20" spans="3:17" x14ac:dyDescent="0.25">
      <c r="C20" s="97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9"/>
    </row>
    <row r="21" spans="3:17" ht="15.75" thickBot="1" x14ac:dyDescent="0.3">
      <c r="C21" s="100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2"/>
    </row>
  </sheetData>
  <mergeCells count="2">
    <mergeCell ref="C16:Q16"/>
    <mergeCell ref="C17:Q21"/>
  </mergeCells>
  <dataValidations disablePrompts="1" count="1">
    <dataValidation type="list" allowBlank="1" showInputMessage="1" showErrorMessage="1" sqref="N7:N15 I7:I15 S7:S15" xr:uid="{00000000-0002-0000-0700-000000000000}">
      <formula1>"Sim, Não"</formula1>
    </dataValidation>
  </dataValidations>
  <hyperlinks>
    <hyperlink ref="A10:B10" location="'D4'!B10" display="'D4'!B10" xr:uid="{00000000-0004-0000-0700-000005000000}"/>
    <hyperlink ref="A9:B9" location="'D3'!B9" display="'D3'!B9" xr:uid="{00000000-0004-0000-0700-000006000000}"/>
    <hyperlink ref="A7:B7" location="'D1'!B7" display="'D1'!B7" xr:uid="{00000000-0004-0000-0700-000008000000}"/>
    <hyperlink ref="A8:B8" location="'D2'!B8" display="'D2'!B8" xr:uid="{00000000-0004-0000-0700-000009000000}"/>
    <hyperlink ref="A15:B15" location="'Noções de D. P. do Trabalho'!A1" display="'Noções de D. P. do Trabalho'!A1" xr:uid="{C091B9C1-37B8-4786-AFDF-70EAD4D5E51A}"/>
    <hyperlink ref="A14:B14" location="'Noções de Direito do Trabalho'!A1" display="'Noções de Direito do Trabalho'!A1" xr:uid="{E8B8D715-4B61-4A6C-8F8B-EC08E8C3300E}"/>
    <hyperlink ref="A13:B13" location="'Noções de Direito Constituciona'!A1" display="'Noções de Direito Constituciona'!A1" xr:uid="{D3B95DDA-AFDA-4F4B-8C77-F8D7730CFEBF}"/>
    <hyperlink ref="A12:B12" location="'Noções de Gestão Pública'!A1" display="'Noções de Gestão Pública'!A1" xr:uid="{48A120D0-A9F9-44EF-8779-4F8D3244F0EF}"/>
    <hyperlink ref="A11:B11" location="'Noções de Administração Pública'!A1" display="'Noções de Administração Pública'!A1" xr:uid="{FE84D3F7-A459-40D0-8586-3E37AE3F0F9A}"/>
    <hyperlink ref="B14" location="'D8'!B14" display="'D8'!B14" xr:uid="{F2D23647-59C7-420C-96C2-AC658F07ECDF}"/>
    <hyperlink ref="A14" location="'D8'!B14" display="'D8'!B14" xr:uid="{AADE8ED8-3BAB-4988-A4B2-C64634E93556}"/>
  </hyperlink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7"/>
  <sheetViews>
    <sheetView showGridLines="0" topLeftCell="A10" workbookViewId="0">
      <selection activeCell="C39" sqref="C39"/>
    </sheetView>
  </sheetViews>
  <sheetFormatPr defaultColWidth="0" defaultRowHeight="15" x14ac:dyDescent="0.25"/>
  <cols>
    <col min="1" max="1" width="9.140625" customWidth="1"/>
    <col min="2" max="2" width="46.28515625" bestFit="1" customWidth="1"/>
    <col min="3" max="3" width="67.140625" customWidth="1"/>
    <col min="4" max="4" width="11.5703125" bestFit="1" customWidth="1"/>
    <col min="5" max="7" width="9.140625" customWidth="1"/>
    <col min="8" max="8" width="11.5703125" bestFit="1" customWidth="1"/>
    <col min="9" max="10" width="9.140625" customWidth="1"/>
    <col min="11" max="11" width="9" bestFit="1" customWidth="1"/>
    <col min="12" max="12" width="9.140625" customWidth="1"/>
    <col min="13" max="13" width="11.5703125" bestFit="1" customWidth="1"/>
    <col min="14" max="17" width="9.140625" customWidth="1"/>
    <col min="18" max="18" width="11.5703125" bestFit="1" customWidth="1"/>
    <col min="19" max="22" width="9.140625" customWidth="1"/>
    <col min="23" max="23" width="13.28515625" bestFit="1" customWidth="1"/>
    <col min="24" max="24" width="1.42578125" customWidth="1"/>
    <col min="25" max="16384" width="9.140625" hidden="1"/>
  </cols>
  <sheetData>
    <row r="1" spans="1:23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5" spans="1:23" x14ac:dyDescent="0.25">
      <c r="A5" s="2"/>
      <c r="B5" s="2"/>
      <c r="C5" s="36"/>
      <c r="D5" s="37"/>
      <c r="E5" s="38" t="s">
        <v>69</v>
      </c>
      <c r="F5" s="38"/>
      <c r="G5" s="39" t="s">
        <v>70</v>
      </c>
      <c r="H5" s="38"/>
      <c r="I5" s="38"/>
      <c r="J5" s="38" t="s">
        <v>71</v>
      </c>
      <c r="K5" s="38"/>
      <c r="L5" s="39" t="s">
        <v>72</v>
      </c>
      <c r="M5" s="37"/>
      <c r="N5" s="38"/>
      <c r="O5" s="38" t="s">
        <v>73</v>
      </c>
      <c r="P5" s="38"/>
      <c r="Q5" s="39"/>
      <c r="R5" s="37"/>
      <c r="S5" s="38"/>
      <c r="T5" s="38" t="s">
        <v>74</v>
      </c>
      <c r="U5" s="38"/>
      <c r="V5" s="39"/>
      <c r="W5" s="40" t="s">
        <v>75</v>
      </c>
    </row>
    <row r="6" spans="1:23" ht="30" x14ac:dyDescent="0.25">
      <c r="A6" s="61" t="s">
        <v>0</v>
      </c>
      <c r="B6" s="62" t="s">
        <v>76</v>
      </c>
      <c r="C6" s="41" t="s">
        <v>77</v>
      </c>
      <c r="D6" s="42" t="s">
        <v>78</v>
      </c>
      <c r="E6" s="43" t="s">
        <v>79</v>
      </c>
      <c r="F6" s="43" t="s">
        <v>80</v>
      </c>
      <c r="G6" s="44">
        <f>SUM(G7:G21)</f>
        <v>0.62499999999999944</v>
      </c>
      <c r="H6" s="45" t="s">
        <v>81</v>
      </c>
      <c r="I6" s="46" t="s">
        <v>82</v>
      </c>
      <c r="J6" s="43" t="s">
        <v>79</v>
      </c>
      <c r="K6" s="43" t="s">
        <v>80</v>
      </c>
      <c r="L6" s="44">
        <f>SUM(L7:L21)</f>
        <v>0</v>
      </c>
      <c r="M6" s="47" t="s">
        <v>81</v>
      </c>
      <c r="N6" s="45" t="s">
        <v>82</v>
      </c>
      <c r="O6" s="43" t="s">
        <v>79</v>
      </c>
      <c r="P6" s="43" t="s">
        <v>80</v>
      </c>
      <c r="Q6" s="44">
        <f>SUM(Q7:Q21)</f>
        <v>0.62499999999999944</v>
      </c>
      <c r="R6" s="45" t="s">
        <v>81</v>
      </c>
      <c r="S6" s="45" t="s">
        <v>82</v>
      </c>
      <c r="T6" s="43" t="s">
        <v>79</v>
      </c>
      <c r="U6" s="43" t="s">
        <v>80</v>
      </c>
      <c r="V6" s="44">
        <f>SUM(V7:V21)</f>
        <v>0.62499999999999944</v>
      </c>
      <c r="W6" s="48">
        <f>SUM(W7:W21)</f>
        <v>1.8749999999999991</v>
      </c>
    </row>
    <row r="7" spans="1:23" ht="45" x14ac:dyDescent="0.25">
      <c r="A7" s="69">
        <v>1</v>
      </c>
      <c r="B7" s="69" t="str">
        <f>Cronograma!B10</f>
        <v>Língua Portuguesa</v>
      </c>
      <c r="C7" s="67" t="s">
        <v>125</v>
      </c>
      <c r="D7" s="70">
        <v>44782</v>
      </c>
      <c r="E7" s="71">
        <v>0.29166666666666669</v>
      </c>
      <c r="F7" s="71">
        <v>0.33333333333333331</v>
      </c>
      <c r="G7" s="72">
        <f>F7-E7</f>
        <v>4.166666666666663E-2</v>
      </c>
      <c r="H7" s="73">
        <f t="shared" ref="H7" si="0">IF(D7="","",D7+DAY(1))</f>
        <v>44783</v>
      </c>
      <c r="I7" s="73" t="s">
        <v>83</v>
      </c>
      <c r="J7" s="74">
        <v>0.29166666666666669</v>
      </c>
      <c r="K7" s="74">
        <v>0.33333333333333331</v>
      </c>
      <c r="L7" s="72">
        <f>IF(I7="sim",K7-J7,0)</f>
        <v>0</v>
      </c>
      <c r="M7" s="75">
        <f>IF(D7="","",D7+DAY(7))</f>
        <v>44789</v>
      </c>
      <c r="N7" s="76" t="s">
        <v>84</v>
      </c>
      <c r="O7" s="77">
        <v>0.29166666666666669</v>
      </c>
      <c r="P7" s="77">
        <v>0.33333333333333331</v>
      </c>
      <c r="Q7" s="72">
        <f>IF(N7="sim",P7-O7,0)</f>
        <v>4.166666666666663E-2</v>
      </c>
      <c r="R7" s="78">
        <f>IF(D7="","",D7+DAY(15))</f>
        <v>44797</v>
      </c>
      <c r="S7" s="73" t="s">
        <v>84</v>
      </c>
      <c r="T7" s="71">
        <v>0.29166666666666669</v>
      </c>
      <c r="U7" s="71">
        <v>0.33333333333333331</v>
      </c>
      <c r="V7" s="72">
        <f>IF(S7="sim",U7-T7,0)</f>
        <v>4.166666666666663E-2</v>
      </c>
      <c r="W7" s="79">
        <f>G7+L7+Q7+V7</f>
        <v>0.12499999999999989</v>
      </c>
    </row>
    <row r="8" spans="1:23" x14ac:dyDescent="0.25">
      <c r="A8" s="69">
        <v>2</v>
      </c>
      <c r="B8" s="69" t="str">
        <f>Cronograma!B11</f>
        <v>Raciocínio Lógico Matemático</v>
      </c>
      <c r="C8" s="67" t="s">
        <v>126</v>
      </c>
      <c r="D8" s="70">
        <v>44783</v>
      </c>
      <c r="E8" s="71">
        <v>0.29166666666666669</v>
      </c>
      <c r="F8" s="71">
        <v>0.33333333333333331</v>
      </c>
      <c r="G8" s="72">
        <f t="shared" ref="G8:G21" si="1">F8-E8</f>
        <v>4.166666666666663E-2</v>
      </c>
      <c r="H8" s="73">
        <f t="shared" ref="H8:H21" si="2">IF(D8="","",D8+DAY(1))</f>
        <v>44784</v>
      </c>
      <c r="I8" s="73" t="s">
        <v>83</v>
      </c>
      <c r="J8" s="74">
        <v>0.29166666666666669</v>
      </c>
      <c r="K8" s="74">
        <v>0.33333333333333331</v>
      </c>
      <c r="L8" s="72">
        <f t="shared" ref="L8:L21" si="3">IF(I8="sim",K8-J8,0)</f>
        <v>0</v>
      </c>
      <c r="M8" s="75">
        <f t="shared" ref="M8:M21" si="4">IF(D8="","",D8+DAY(7))</f>
        <v>44790</v>
      </c>
      <c r="N8" s="76" t="s">
        <v>84</v>
      </c>
      <c r="O8" s="77">
        <v>0.29166666666666669</v>
      </c>
      <c r="P8" s="77">
        <v>0.33333333333333331</v>
      </c>
      <c r="Q8" s="72">
        <f t="shared" ref="Q8:Q21" si="5">IF(N8="sim",P8-O8,0)</f>
        <v>4.166666666666663E-2</v>
      </c>
      <c r="R8" s="78">
        <f t="shared" ref="R8:R21" si="6">IF(D8="","",D8+DAY(15))</f>
        <v>44798</v>
      </c>
      <c r="S8" s="73" t="s">
        <v>84</v>
      </c>
      <c r="T8" s="71">
        <v>0.29166666666666669</v>
      </c>
      <c r="U8" s="71">
        <v>0.33333333333333331</v>
      </c>
      <c r="V8" s="72">
        <f t="shared" ref="V8:V21" si="7">IF(S8="sim",U8-T8,0)</f>
        <v>4.166666666666663E-2</v>
      </c>
      <c r="W8" s="79">
        <f t="shared" ref="W8:W21" si="8">G8+L8+Q8+V8</f>
        <v>0.12499999999999989</v>
      </c>
    </row>
    <row r="9" spans="1:23" x14ac:dyDescent="0.25">
      <c r="A9" s="69">
        <v>3</v>
      </c>
      <c r="B9" s="69" t="str">
        <f>Cronograma!B12</f>
        <v xml:space="preserve">Atualidades	</v>
      </c>
      <c r="C9" s="67" t="s">
        <v>127</v>
      </c>
      <c r="D9" s="70">
        <v>44784</v>
      </c>
      <c r="E9" s="71">
        <v>0.29166666666666669</v>
      </c>
      <c r="F9" s="71">
        <v>0.33333333333333331</v>
      </c>
      <c r="G9" s="72">
        <f t="shared" si="1"/>
        <v>4.166666666666663E-2</v>
      </c>
      <c r="H9" s="73">
        <f t="shared" si="2"/>
        <v>44785</v>
      </c>
      <c r="I9" s="73" t="s">
        <v>83</v>
      </c>
      <c r="J9" s="74">
        <v>0.29166666666666669</v>
      </c>
      <c r="K9" s="74">
        <v>0.33333333333333331</v>
      </c>
      <c r="L9" s="72">
        <f t="shared" si="3"/>
        <v>0</v>
      </c>
      <c r="M9" s="75">
        <f t="shared" si="4"/>
        <v>44791</v>
      </c>
      <c r="N9" s="76" t="s">
        <v>84</v>
      </c>
      <c r="O9" s="77">
        <v>0.29166666666666669</v>
      </c>
      <c r="P9" s="77">
        <v>0.33333333333333331</v>
      </c>
      <c r="Q9" s="72">
        <f t="shared" si="5"/>
        <v>4.166666666666663E-2</v>
      </c>
      <c r="R9" s="78">
        <f t="shared" si="6"/>
        <v>44799</v>
      </c>
      <c r="S9" s="73" t="s">
        <v>84</v>
      </c>
      <c r="T9" s="71">
        <v>0.29166666666666669</v>
      </c>
      <c r="U9" s="71">
        <v>0.33333333333333331</v>
      </c>
      <c r="V9" s="72">
        <f t="shared" si="7"/>
        <v>4.166666666666663E-2</v>
      </c>
      <c r="W9" s="79">
        <f t="shared" si="8"/>
        <v>0.12499999999999989</v>
      </c>
    </row>
    <row r="10" spans="1:23" x14ac:dyDescent="0.25">
      <c r="A10" s="69">
        <v>4</v>
      </c>
      <c r="B10" s="69" t="str">
        <f>Cronograma!B13</f>
        <v>Legislação</v>
      </c>
      <c r="C10" s="67" t="s">
        <v>128</v>
      </c>
      <c r="D10" s="70">
        <v>44785</v>
      </c>
      <c r="E10" s="71">
        <v>0.29166666666666669</v>
      </c>
      <c r="F10" s="71">
        <v>0.33333333333333331</v>
      </c>
      <c r="G10" s="72">
        <f t="shared" si="1"/>
        <v>4.166666666666663E-2</v>
      </c>
      <c r="H10" s="73">
        <f t="shared" si="2"/>
        <v>44786</v>
      </c>
      <c r="I10" s="73" t="s">
        <v>83</v>
      </c>
      <c r="J10" s="74">
        <v>0.29166666666666669</v>
      </c>
      <c r="K10" s="74">
        <v>0.33333333333333331</v>
      </c>
      <c r="L10" s="72">
        <f t="shared" si="3"/>
        <v>0</v>
      </c>
      <c r="M10" s="75">
        <f t="shared" si="4"/>
        <v>44792</v>
      </c>
      <c r="N10" s="76" t="s">
        <v>84</v>
      </c>
      <c r="O10" s="77">
        <v>0.29166666666666669</v>
      </c>
      <c r="P10" s="77">
        <v>0.33333333333333331</v>
      </c>
      <c r="Q10" s="72">
        <f t="shared" si="5"/>
        <v>4.166666666666663E-2</v>
      </c>
      <c r="R10" s="78">
        <f t="shared" si="6"/>
        <v>44800</v>
      </c>
      <c r="S10" s="73" t="s">
        <v>84</v>
      </c>
      <c r="T10" s="71">
        <v>0.29166666666666669</v>
      </c>
      <c r="U10" s="71">
        <v>0.33333333333333331</v>
      </c>
      <c r="V10" s="72">
        <f t="shared" si="7"/>
        <v>4.166666666666663E-2</v>
      </c>
      <c r="W10" s="79">
        <f t="shared" si="8"/>
        <v>0.12499999999999989</v>
      </c>
    </row>
    <row r="11" spans="1:23" x14ac:dyDescent="0.25">
      <c r="A11" s="68">
        <v>5</v>
      </c>
      <c r="B11" s="68" t="str">
        <f>Cronograma!B14</f>
        <v>Noções de Administração Pública</v>
      </c>
      <c r="C11" s="67" t="s">
        <v>129</v>
      </c>
      <c r="D11" s="70">
        <v>44786</v>
      </c>
      <c r="E11" s="71">
        <v>0.29166666666666669</v>
      </c>
      <c r="F11" s="71">
        <v>0.33333333333333331</v>
      </c>
      <c r="G11" s="72">
        <f t="shared" si="1"/>
        <v>4.166666666666663E-2</v>
      </c>
      <c r="H11" s="73">
        <f t="shared" si="2"/>
        <v>44787</v>
      </c>
      <c r="I11" s="73" t="s">
        <v>83</v>
      </c>
      <c r="J11" s="74">
        <v>0.29166666666666669</v>
      </c>
      <c r="K11" s="74">
        <v>0.33333333333333331</v>
      </c>
      <c r="L11" s="72">
        <f t="shared" si="3"/>
        <v>0</v>
      </c>
      <c r="M11" s="75">
        <f t="shared" si="4"/>
        <v>44793</v>
      </c>
      <c r="N11" s="76" t="s">
        <v>84</v>
      </c>
      <c r="O11" s="77">
        <v>0.29166666666666669</v>
      </c>
      <c r="P11" s="77">
        <v>0.33333333333333331</v>
      </c>
      <c r="Q11" s="72">
        <f t="shared" si="5"/>
        <v>4.166666666666663E-2</v>
      </c>
      <c r="R11" s="78">
        <f t="shared" si="6"/>
        <v>44801</v>
      </c>
      <c r="S11" s="73" t="s">
        <v>84</v>
      </c>
      <c r="T11" s="71">
        <v>0.29166666666666669</v>
      </c>
      <c r="U11" s="71">
        <v>0.33333333333333331</v>
      </c>
      <c r="V11" s="72">
        <f t="shared" si="7"/>
        <v>4.166666666666663E-2</v>
      </c>
      <c r="W11" s="79">
        <f t="shared" si="8"/>
        <v>0.12499999999999989</v>
      </c>
    </row>
    <row r="12" spans="1:23" x14ac:dyDescent="0.25">
      <c r="A12" s="69">
        <v>6</v>
      </c>
      <c r="B12" s="69" t="str">
        <f>Cronograma!B15</f>
        <v>Noções de Gestão Pública</v>
      </c>
      <c r="C12" s="67" t="s">
        <v>130</v>
      </c>
      <c r="D12" s="70">
        <v>44787</v>
      </c>
      <c r="E12" s="71">
        <v>0.29166666666666669</v>
      </c>
      <c r="F12" s="71">
        <v>0.33333333333333331</v>
      </c>
      <c r="G12" s="72">
        <f t="shared" si="1"/>
        <v>4.166666666666663E-2</v>
      </c>
      <c r="H12" s="73">
        <f t="shared" si="2"/>
        <v>44788</v>
      </c>
      <c r="I12" s="73" t="s">
        <v>83</v>
      </c>
      <c r="J12" s="74">
        <v>0.29166666666666669</v>
      </c>
      <c r="K12" s="74">
        <v>0.33333333333333331</v>
      </c>
      <c r="L12" s="72">
        <f t="shared" si="3"/>
        <v>0</v>
      </c>
      <c r="M12" s="75">
        <f t="shared" si="4"/>
        <v>44794</v>
      </c>
      <c r="N12" s="76" t="s">
        <v>84</v>
      </c>
      <c r="O12" s="77">
        <v>0.29166666666666669</v>
      </c>
      <c r="P12" s="77">
        <v>0.33333333333333331</v>
      </c>
      <c r="Q12" s="72">
        <f t="shared" si="5"/>
        <v>4.166666666666663E-2</v>
      </c>
      <c r="R12" s="78">
        <f t="shared" si="6"/>
        <v>44802</v>
      </c>
      <c r="S12" s="73" t="s">
        <v>84</v>
      </c>
      <c r="T12" s="71">
        <v>0.29166666666666669</v>
      </c>
      <c r="U12" s="71">
        <v>0.33333333333333331</v>
      </c>
      <c r="V12" s="72">
        <f t="shared" si="7"/>
        <v>4.166666666666663E-2</v>
      </c>
      <c r="W12" s="79">
        <f t="shared" si="8"/>
        <v>0.12499999999999989</v>
      </c>
    </row>
    <row r="13" spans="1:23" ht="30" x14ac:dyDescent="0.25">
      <c r="A13" s="69">
        <v>7</v>
      </c>
      <c r="B13" s="69" t="str">
        <f>Cronograma!B16</f>
        <v>Noções de Direito Constitucional</v>
      </c>
      <c r="C13" s="67" t="s">
        <v>131</v>
      </c>
      <c r="D13" s="70">
        <v>44788</v>
      </c>
      <c r="E13" s="71">
        <v>0.29166666666666669</v>
      </c>
      <c r="F13" s="71">
        <v>0.33333333333333331</v>
      </c>
      <c r="G13" s="72">
        <f t="shared" si="1"/>
        <v>4.166666666666663E-2</v>
      </c>
      <c r="H13" s="73">
        <f t="shared" si="2"/>
        <v>44789</v>
      </c>
      <c r="I13" s="73" t="s">
        <v>83</v>
      </c>
      <c r="J13" s="74">
        <v>0.29166666666666669</v>
      </c>
      <c r="K13" s="74">
        <v>0.33333333333333331</v>
      </c>
      <c r="L13" s="72">
        <f t="shared" si="3"/>
        <v>0</v>
      </c>
      <c r="M13" s="75">
        <f t="shared" si="4"/>
        <v>44795</v>
      </c>
      <c r="N13" s="76" t="s">
        <v>84</v>
      </c>
      <c r="O13" s="77">
        <v>0.29166666666666669</v>
      </c>
      <c r="P13" s="77">
        <v>0.33333333333333331</v>
      </c>
      <c r="Q13" s="72">
        <f t="shared" si="5"/>
        <v>4.166666666666663E-2</v>
      </c>
      <c r="R13" s="78">
        <f t="shared" si="6"/>
        <v>44803</v>
      </c>
      <c r="S13" s="73" t="s">
        <v>84</v>
      </c>
      <c r="T13" s="71">
        <v>0.29166666666666669</v>
      </c>
      <c r="U13" s="71">
        <v>0.33333333333333331</v>
      </c>
      <c r="V13" s="72">
        <f t="shared" si="7"/>
        <v>4.166666666666663E-2</v>
      </c>
      <c r="W13" s="79">
        <f t="shared" si="8"/>
        <v>0.12499999999999989</v>
      </c>
    </row>
    <row r="14" spans="1:23" x14ac:dyDescent="0.25">
      <c r="A14" s="69">
        <v>8</v>
      </c>
      <c r="B14" s="69" t="str">
        <f>Cronograma!B17</f>
        <v>Noções de Direito do Trabalho</v>
      </c>
      <c r="C14" s="67" t="s">
        <v>132</v>
      </c>
      <c r="D14" s="70">
        <v>44789</v>
      </c>
      <c r="E14" s="71">
        <v>0.29166666666666669</v>
      </c>
      <c r="F14" s="71">
        <v>0.33333333333333331</v>
      </c>
      <c r="G14" s="72">
        <f t="shared" si="1"/>
        <v>4.166666666666663E-2</v>
      </c>
      <c r="H14" s="73">
        <f t="shared" si="2"/>
        <v>44790</v>
      </c>
      <c r="I14" s="73" t="s">
        <v>83</v>
      </c>
      <c r="J14" s="74">
        <v>0.29166666666666669</v>
      </c>
      <c r="K14" s="74">
        <v>0.33333333333333331</v>
      </c>
      <c r="L14" s="72">
        <f t="shared" si="3"/>
        <v>0</v>
      </c>
      <c r="M14" s="75">
        <f t="shared" si="4"/>
        <v>44796</v>
      </c>
      <c r="N14" s="76" t="s">
        <v>84</v>
      </c>
      <c r="O14" s="77">
        <v>0.29166666666666669</v>
      </c>
      <c r="P14" s="77">
        <v>0.33333333333333331</v>
      </c>
      <c r="Q14" s="72">
        <f t="shared" si="5"/>
        <v>4.166666666666663E-2</v>
      </c>
      <c r="R14" s="78">
        <f t="shared" si="6"/>
        <v>44804</v>
      </c>
      <c r="S14" s="73" t="s">
        <v>84</v>
      </c>
      <c r="T14" s="71">
        <v>0.29166666666666669</v>
      </c>
      <c r="U14" s="71">
        <v>0.33333333333333331</v>
      </c>
      <c r="V14" s="72">
        <f t="shared" si="7"/>
        <v>4.166666666666663E-2</v>
      </c>
      <c r="W14" s="79">
        <f t="shared" si="8"/>
        <v>0.12499999999999989</v>
      </c>
    </row>
    <row r="15" spans="1:23" x14ac:dyDescent="0.25">
      <c r="A15" s="69">
        <v>9</v>
      </c>
      <c r="B15" s="69" t="str">
        <f>Cronograma!B18</f>
        <v>Noções de Direito Processual do Trabalho</v>
      </c>
      <c r="C15" s="67" t="s">
        <v>133</v>
      </c>
      <c r="D15" s="70">
        <v>44790</v>
      </c>
      <c r="E15" s="71">
        <v>0.29166666666666669</v>
      </c>
      <c r="F15" s="71">
        <v>0.33333333333333331</v>
      </c>
      <c r="G15" s="72">
        <f t="shared" si="1"/>
        <v>4.166666666666663E-2</v>
      </c>
      <c r="H15" s="73">
        <f t="shared" si="2"/>
        <v>44791</v>
      </c>
      <c r="I15" s="73" t="s">
        <v>83</v>
      </c>
      <c r="J15" s="74">
        <v>0.29166666666666669</v>
      </c>
      <c r="K15" s="74">
        <v>0.33333333333333331</v>
      </c>
      <c r="L15" s="72">
        <f t="shared" si="3"/>
        <v>0</v>
      </c>
      <c r="M15" s="75">
        <f t="shared" si="4"/>
        <v>44797</v>
      </c>
      <c r="N15" s="76" t="s">
        <v>84</v>
      </c>
      <c r="O15" s="77">
        <v>0.29166666666666669</v>
      </c>
      <c r="P15" s="77">
        <v>0.33333333333333331</v>
      </c>
      <c r="Q15" s="72">
        <f t="shared" si="5"/>
        <v>4.166666666666663E-2</v>
      </c>
      <c r="R15" s="78">
        <f t="shared" si="6"/>
        <v>44805</v>
      </c>
      <c r="S15" s="73" t="s">
        <v>84</v>
      </c>
      <c r="T15" s="71">
        <v>0.29166666666666669</v>
      </c>
      <c r="U15" s="71">
        <v>0.33333333333333331</v>
      </c>
      <c r="V15" s="72">
        <f t="shared" si="7"/>
        <v>4.166666666666663E-2</v>
      </c>
      <c r="W15" s="79">
        <f t="shared" si="8"/>
        <v>0.12499999999999989</v>
      </c>
    </row>
    <row r="16" spans="1:23" x14ac:dyDescent="0.25">
      <c r="A16" s="2"/>
      <c r="B16" s="126"/>
      <c r="C16" s="67" t="s">
        <v>134</v>
      </c>
      <c r="D16" s="70">
        <v>44791</v>
      </c>
      <c r="E16" s="71">
        <v>0.29166666666666669</v>
      </c>
      <c r="F16" s="71">
        <v>0.33333333333333331</v>
      </c>
      <c r="G16" s="72">
        <f t="shared" si="1"/>
        <v>4.166666666666663E-2</v>
      </c>
      <c r="H16" s="73">
        <f t="shared" si="2"/>
        <v>44792</v>
      </c>
      <c r="I16" s="73" t="s">
        <v>83</v>
      </c>
      <c r="J16" s="74">
        <v>0.29166666666666669</v>
      </c>
      <c r="K16" s="74">
        <v>0.33333333333333331</v>
      </c>
      <c r="L16" s="72">
        <f t="shared" si="3"/>
        <v>0</v>
      </c>
      <c r="M16" s="75">
        <f t="shared" si="4"/>
        <v>44798</v>
      </c>
      <c r="N16" s="76" t="s">
        <v>84</v>
      </c>
      <c r="O16" s="77">
        <v>0.29166666666666669</v>
      </c>
      <c r="P16" s="77">
        <v>0.33333333333333331</v>
      </c>
      <c r="Q16" s="72">
        <f t="shared" si="5"/>
        <v>4.166666666666663E-2</v>
      </c>
      <c r="R16" s="78">
        <f t="shared" si="6"/>
        <v>44806</v>
      </c>
      <c r="S16" s="73" t="s">
        <v>84</v>
      </c>
      <c r="T16" s="71">
        <v>0.29166666666666669</v>
      </c>
      <c r="U16" s="71">
        <v>0.33333333333333331</v>
      </c>
      <c r="V16" s="72">
        <f t="shared" si="7"/>
        <v>4.166666666666663E-2</v>
      </c>
      <c r="W16" s="79">
        <f t="shared" si="8"/>
        <v>0.12499999999999989</v>
      </c>
    </row>
    <row r="17" spans="1:23" x14ac:dyDescent="0.25">
      <c r="A17" s="2"/>
      <c r="B17" s="119"/>
      <c r="C17" s="67" t="s">
        <v>135</v>
      </c>
      <c r="D17" s="70">
        <v>44792</v>
      </c>
      <c r="E17" s="71">
        <v>0.29166666666666669</v>
      </c>
      <c r="F17" s="71">
        <v>0.33333333333333331</v>
      </c>
      <c r="G17" s="72">
        <f t="shared" si="1"/>
        <v>4.166666666666663E-2</v>
      </c>
      <c r="H17" s="73">
        <f t="shared" si="2"/>
        <v>44793</v>
      </c>
      <c r="I17" s="73" t="s">
        <v>83</v>
      </c>
      <c r="J17" s="74">
        <v>0.29166666666666669</v>
      </c>
      <c r="K17" s="74">
        <v>0.33333333333333331</v>
      </c>
      <c r="L17" s="72">
        <f t="shared" si="3"/>
        <v>0</v>
      </c>
      <c r="M17" s="75">
        <f t="shared" si="4"/>
        <v>44799</v>
      </c>
      <c r="N17" s="76" t="s">
        <v>84</v>
      </c>
      <c r="O17" s="77">
        <v>0.29166666666666669</v>
      </c>
      <c r="P17" s="77">
        <v>0.33333333333333331</v>
      </c>
      <c r="Q17" s="72">
        <f t="shared" si="5"/>
        <v>4.166666666666663E-2</v>
      </c>
      <c r="R17" s="78">
        <f t="shared" si="6"/>
        <v>44807</v>
      </c>
      <c r="S17" s="73" t="s">
        <v>84</v>
      </c>
      <c r="T17" s="71">
        <v>0.29166666666666669</v>
      </c>
      <c r="U17" s="71">
        <v>0.33333333333333331</v>
      </c>
      <c r="V17" s="72">
        <f t="shared" si="7"/>
        <v>4.166666666666663E-2</v>
      </c>
      <c r="W17" s="79">
        <f t="shared" si="8"/>
        <v>0.12499999999999989</v>
      </c>
    </row>
    <row r="18" spans="1:23" x14ac:dyDescent="0.25">
      <c r="A18" s="2"/>
      <c r="B18" s="119"/>
      <c r="C18" s="67" t="s">
        <v>136</v>
      </c>
      <c r="D18" s="70">
        <v>44793</v>
      </c>
      <c r="E18" s="71">
        <v>0.29166666666666669</v>
      </c>
      <c r="F18" s="71">
        <v>0.33333333333333331</v>
      </c>
      <c r="G18" s="72">
        <f t="shared" si="1"/>
        <v>4.166666666666663E-2</v>
      </c>
      <c r="H18" s="73">
        <f t="shared" si="2"/>
        <v>44794</v>
      </c>
      <c r="I18" s="73" t="s">
        <v>83</v>
      </c>
      <c r="J18" s="74">
        <v>0.29166666666666669</v>
      </c>
      <c r="K18" s="74">
        <v>0.33333333333333331</v>
      </c>
      <c r="L18" s="72">
        <f t="shared" si="3"/>
        <v>0</v>
      </c>
      <c r="M18" s="75">
        <f t="shared" si="4"/>
        <v>44800</v>
      </c>
      <c r="N18" s="76" t="s">
        <v>84</v>
      </c>
      <c r="O18" s="77">
        <v>0.29166666666666669</v>
      </c>
      <c r="P18" s="77">
        <v>0.33333333333333331</v>
      </c>
      <c r="Q18" s="72">
        <f t="shared" si="5"/>
        <v>4.166666666666663E-2</v>
      </c>
      <c r="R18" s="78">
        <f t="shared" si="6"/>
        <v>44808</v>
      </c>
      <c r="S18" s="73" t="s">
        <v>84</v>
      </c>
      <c r="T18" s="71">
        <v>0.29166666666666669</v>
      </c>
      <c r="U18" s="71">
        <v>0.33333333333333331</v>
      </c>
      <c r="V18" s="72">
        <f t="shared" si="7"/>
        <v>4.166666666666663E-2</v>
      </c>
      <c r="W18" s="79">
        <f t="shared" si="8"/>
        <v>0.12499999999999989</v>
      </c>
    </row>
    <row r="19" spans="1:23" x14ac:dyDescent="0.25">
      <c r="A19" s="2"/>
      <c r="B19" s="119"/>
      <c r="C19" s="67" t="s">
        <v>137</v>
      </c>
      <c r="D19" s="70">
        <v>44794</v>
      </c>
      <c r="E19" s="71">
        <v>0.29166666666666669</v>
      </c>
      <c r="F19" s="71">
        <v>0.33333333333333331</v>
      </c>
      <c r="G19" s="72">
        <f t="shared" si="1"/>
        <v>4.166666666666663E-2</v>
      </c>
      <c r="H19" s="73">
        <f t="shared" si="2"/>
        <v>44795</v>
      </c>
      <c r="I19" s="73" t="s">
        <v>83</v>
      </c>
      <c r="J19" s="74">
        <v>0.29166666666666669</v>
      </c>
      <c r="K19" s="74">
        <v>0.33333333333333331</v>
      </c>
      <c r="L19" s="72">
        <f t="shared" si="3"/>
        <v>0</v>
      </c>
      <c r="M19" s="75">
        <f t="shared" si="4"/>
        <v>44801</v>
      </c>
      <c r="N19" s="76" t="s">
        <v>84</v>
      </c>
      <c r="O19" s="77">
        <v>0.29166666666666669</v>
      </c>
      <c r="P19" s="77">
        <v>0.33333333333333331</v>
      </c>
      <c r="Q19" s="72">
        <f t="shared" si="5"/>
        <v>4.166666666666663E-2</v>
      </c>
      <c r="R19" s="78">
        <f t="shared" si="6"/>
        <v>44809</v>
      </c>
      <c r="S19" s="73" t="s">
        <v>84</v>
      </c>
      <c r="T19" s="71">
        <v>0.29166666666666669</v>
      </c>
      <c r="U19" s="71">
        <v>0.33333333333333331</v>
      </c>
      <c r="V19" s="72">
        <f t="shared" si="7"/>
        <v>4.166666666666663E-2</v>
      </c>
      <c r="W19" s="79">
        <f t="shared" si="8"/>
        <v>0.12499999999999989</v>
      </c>
    </row>
    <row r="20" spans="1:23" x14ac:dyDescent="0.25">
      <c r="A20" s="2"/>
      <c r="B20" s="119"/>
      <c r="C20" s="67" t="s">
        <v>138</v>
      </c>
      <c r="D20" s="70">
        <v>44795</v>
      </c>
      <c r="E20" s="71">
        <v>0.29166666666666669</v>
      </c>
      <c r="F20" s="71">
        <v>0.33333333333333331</v>
      </c>
      <c r="G20" s="72">
        <f t="shared" si="1"/>
        <v>4.166666666666663E-2</v>
      </c>
      <c r="H20" s="73">
        <f t="shared" si="2"/>
        <v>44796</v>
      </c>
      <c r="I20" s="73" t="s">
        <v>83</v>
      </c>
      <c r="J20" s="74">
        <v>0.29166666666666669</v>
      </c>
      <c r="K20" s="74">
        <v>0.33333333333333331</v>
      </c>
      <c r="L20" s="72">
        <f t="shared" si="3"/>
        <v>0</v>
      </c>
      <c r="M20" s="75">
        <f t="shared" si="4"/>
        <v>44802</v>
      </c>
      <c r="N20" s="76" t="s">
        <v>84</v>
      </c>
      <c r="O20" s="77">
        <v>0.29166666666666669</v>
      </c>
      <c r="P20" s="77">
        <v>0.33333333333333331</v>
      </c>
      <c r="Q20" s="72">
        <f t="shared" si="5"/>
        <v>4.166666666666663E-2</v>
      </c>
      <c r="R20" s="78">
        <f t="shared" si="6"/>
        <v>44810</v>
      </c>
      <c r="S20" s="73" t="s">
        <v>84</v>
      </c>
      <c r="T20" s="71">
        <v>0.29166666666666669</v>
      </c>
      <c r="U20" s="71">
        <v>0.33333333333333331</v>
      </c>
      <c r="V20" s="72">
        <f t="shared" si="7"/>
        <v>4.166666666666663E-2</v>
      </c>
      <c r="W20" s="79">
        <f t="shared" si="8"/>
        <v>0.12499999999999989</v>
      </c>
    </row>
    <row r="21" spans="1:23" ht="15.75" thickBot="1" x14ac:dyDescent="0.3">
      <c r="A21" s="2"/>
      <c r="B21" s="119"/>
      <c r="C21" s="67" t="s">
        <v>139</v>
      </c>
      <c r="D21" s="70">
        <v>44796</v>
      </c>
      <c r="E21" s="71">
        <v>0.29166666666666669</v>
      </c>
      <c r="F21" s="71">
        <v>0.33333333333333331</v>
      </c>
      <c r="G21" s="72">
        <f t="shared" si="1"/>
        <v>4.166666666666663E-2</v>
      </c>
      <c r="H21" s="73">
        <f t="shared" si="2"/>
        <v>44797</v>
      </c>
      <c r="I21" s="73" t="s">
        <v>83</v>
      </c>
      <c r="J21" s="74">
        <v>0.29166666666666669</v>
      </c>
      <c r="K21" s="74">
        <v>0.33333333333333331</v>
      </c>
      <c r="L21" s="72">
        <f t="shared" si="3"/>
        <v>0</v>
      </c>
      <c r="M21" s="75">
        <f t="shared" si="4"/>
        <v>44803</v>
      </c>
      <c r="N21" s="76" t="s">
        <v>84</v>
      </c>
      <c r="O21" s="77">
        <v>0.29166666666666669</v>
      </c>
      <c r="P21" s="77">
        <v>0.33333333333333331</v>
      </c>
      <c r="Q21" s="72">
        <f t="shared" si="5"/>
        <v>4.166666666666663E-2</v>
      </c>
      <c r="R21" s="107">
        <f t="shared" si="6"/>
        <v>44811</v>
      </c>
      <c r="S21" s="108" t="s">
        <v>84</v>
      </c>
      <c r="T21" s="109">
        <v>0.29166666666666669</v>
      </c>
      <c r="U21" s="109">
        <v>0.33333333333333331</v>
      </c>
      <c r="V21" s="110">
        <f t="shared" si="7"/>
        <v>4.166666666666663E-2</v>
      </c>
      <c r="W21" s="111">
        <f t="shared" si="8"/>
        <v>0.12499999999999989</v>
      </c>
    </row>
    <row r="22" spans="1:23" ht="15.75" thickBot="1" x14ac:dyDescent="0.3">
      <c r="C22" s="103" t="s">
        <v>85</v>
      </c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5"/>
    </row>
    <row r="23" spans="1:23" x14ac:dyDescent="0.25">
      <c r="C23" s="94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6"/>
    </row>
    <row r="24" spans="1:23" x14ac:dyDescent="0.25">
      <c r="C24" s="97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9"/>
    </row>
    <row r="25" spans="1:23" x14ac:dyDescent="0.25">
      <c r="C25" s="97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9"/>
    </row>
    <row r="26" spans="1:23" x14ac:dyDescent="0.25">
      <c r="C26" s="97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9"/>
    </row>
    <row r="27" spans="1:23" ht="15.75" thickBot="1" x14ac:dyDescent="0.3">
      <c r="C27" s="100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2"/>
    </row>
  </sheetData>
  <mergeCells count="2">
    <mergeCell ref="C22:Q22"/>
    <mergeCell ref="C23:Q27"/>
  </mergeCells>
  <dataValidations disablePrompts="1" count="1">
    <dataValidation type="list" allowBlank="1" showInputMessage="1" showErrorMessage="1" sqref="N7:N21 I7:I21 S7:S21" xr:uid="{00000000-0002-0000-0800-000000000000}">
      <formula1>"Sim, Não"</formula1>
    </dataValidation>
  </dataValidations>
  <hyperlinks>
    <hyperlink ref="A10:B10" location="'D4'!B10" display="'D4'!B10" xr:uid="{9A8D25A1-700A-4DA1-A49C-7BED85545E81}"/>
    <hyperlink ref="A9:B9" location="'D3'!B9" display="'D3'!B9" xr:uid="{36F8E0A5-2311-4527-9C12-6C62DEDD1148}"/>
    <hyperlink ref="A7:B7" location="'D1'!B7" display="'D1'!B7" xr:uid="{0A163F97-D1C1-4933-A5FC-B179268D79EC}"/>
    <hyperlink ref="A8:B8" location="'D2'!B8" display="'D2'!B8" xr:uid="{FB18991C-64CA-48FF-825D-CA20126BACCB}"/>
    <hyperlink ref="A15:B15" location="'Noções de D. P. do Trabalho'!A1" display="'Noções de D. P. do Trabalho'!A1" xr:uid="{423CFCCC-7EA5-45BD-80A9-7643C326EE49}"/>
    <hyperlink ref="A14:B14" location="'Noções de Direito do Trabalho'!A1" display="'Noções de Direito do Trabalho'!A1" xr:uid="{19E051A4-7B9E-4F8D-BB76-AF41714341D4}"/>
    <hyperlink ref="A13:B13" location="'Noções de Direito Constituciona'!A1" display="'Noções de Direito Constituciona'!A1" xr:uid="{1751ADDF-E928-4C48-83C7-A82415516EF0}"/>
    <hyperlink ref="A12:B12" location="'Noções de Gestão Pública'!A1" display="'Noções de Gestão Pública'!A1" xr:uid="{02D1011A-64E5-418E-8D80-C01F7A604F59}"/>
    <hyperlink ref="A11:B11" location="'Noções de Administração Pública'!A1" display="'Noções de Administração Pública'!A1" xr:uid="{7119AB16-EB0F-4F50-B791-2013852D5050}"/>
    <hyperlink ref="B14" location="'D8'!B14" display="'D8'!B14" xr:uid="{859C56A2-66EF-4FBD-9D6B-70E8F8F378A7}"/>
    <hyperlink ref="A14" location="'D8'!B14" display="'D8'!B14" xr:uid="{E4274E22-C118-4C9C-8367-BE4809D6FA1E}"/>
  </hyperlink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Capa</vt:lpstr>
      <vt:lpstr>Informações l Concurso</vt:lpstr>
      <vt:lpstr>Cronograma</vt:lpstr>
      <vt:lpstr>Quadro de horários</vt:lpstr>
      <vt:lpstr>Língua Portuguesa</vt:lpstr>
      <vt:lpstr>Raciocínio Lógico Matemático</vt:lpstr>
      <vt:lpstr>Atualidades	</vt:lpstr>
      <vt:lpstr>Legislação</vt:lpstr>
      <vt:lpstr>Noções de Administração Pública</vt:lpstr>
      <vt:lpstr>Noções de Gestão Pública</vt:lpstr>
      <vt:lpstr>Noções de D. Constitucional</vt:lpstr>
      <vt:lpstr>Noções de Direito do Trabalho</vt:lpstr>
      <vt:lpstr>Noções de D. P. do Trabalho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2022-08-11T11:42:08Z</dcterms:modified>
</cp:coreProperties>
</file>