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filterPrivacy="1"/>
  <xr:revisionPtr revIDLastSave="0" documentId="13_ncr:1_{07AE5328-DFFA-481B-9119-447A08D09DC9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Capa" sheetId="1" r:id="rId1"/>
    <sheet name="Informações l Concurso" sheetId="3" r:id="rId2"/>
    <sheet name="Cronograma" sheetId="2" r:id="rId3"/>
    <sheet name="Quadro de horários" sheetId="5" r:id="rId4"/>
    <sheet name="Língua Portuguesa" sheetId="6" r:id="rId5"/>
    <sheet name="Raciocínio Lógico Matemático" sheetId="7" r:id="rId6"/>
    <sheet name="Atualidades" sheetId="9" r:id="rId7"/>
    <sheet name="Lei nº 8.112 1990 e alterações" sheetId="10" r:id="rId8"/>
    <sheet name="Direito Constitucional" sheetId="11" r:id="rId9"/>
    <sheet name="Direito Administrativo" sheetId="12" r:id="rId10"/>
    <sheet name="Direito Civil" sheetId="13" r:id="rId11"/>
    <sheet name="Direito Processual Civil" sheetId="14" r:id="rId12"/>
    <sheet name="Direito do Trabalho" sheetId="15" r:id="rId13"/>
    <sheet name="Direito Processual do Trabalho" sheetId="16" r:id="rId14"/>
    <sheet name="Direito Empresarial" sheetId="17" r:id="rId15"/>
    <sheet name="Direito Previdenciário" sheetId="18" r:id="rId16"/>
    <sheet name="Direito Penal" sheetId="20" r:id="rId1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9" i="20" l="1"/>
  <c r="B18" i="20"/>
  <c r="B17" i="20"/>
  <c r="B16" i="20"/>
  <c r="B15" i="20"/>
  <c r="B14" i="20"/>
  <c r="B13" i="20"/>
  <c r="B12" i="20"/>
  <c r="B11" i="20"/>
  <c r="B10" i="20"/>
  <c r="B9" i="20"/>
  <c r="B8" i="20"/>
  <c r="B7" i="20"/>
  <c r="B19" i="18"/>
  <c r="B18" i="18"/>
  <c r="B17" i="18"/>
  <c r="B16" i="18"/>
  <c r="B15" i="18"/>
  <c r="B14" i="18"/>
  <c r="B13" i="18"/>
  <c r="B12" i="18"/>
  <c r="B11" i="18"/>
  <c r="B10" i="18"/>
  <c r="B9" i="18"/>
  <c r="B8" i="18"/>
  <c r="B7" i="18"/>
  <c r="B19" i="17"/>
  <c r="B18" i="17"/>
  <c r="B17" i="17"/>
  <c r="B16" i="17"/>
  <c r="B15" i="17"/>
  <c r="B14" i="17"/>
  <c r="B13" i="17"/>
  <c r="B12" i="17"/>
  <c r="B11" i="17"/>
  <c r="B10" i="17"/>
  <c r="B9" i="17"/>
  <c r="B8" i="17"/>
  <c r="B7" i="17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B19" i="12"/>
  <c r="B18" i="12"/>
  <c r="B17" i="12"/>
  <c r="B16" i="12"/>
  <c r="B15" i="12"/>
  <c r="B14" i="12"/>
  <c r="B13" i="12"/>
  <c r="B12" i="12"/>
  <c r="B11" i="12"/>
  <c r="B10" i="12"/>
  <c r="B9" i="12"/>
  <c r="B8" i="12"/>
  <c r="B7" i="12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19" i="10"/>
  <c r="B18" i="10"/>
  <c r="B17" i="10"/>
  <c r="B16" i="10"/>
  <c r="B15" i="10"/>
  <c r="B14" i="10"/>
  <c r="B13" i="10"/>
  <c r="B12" i="10"/>
  <c r="B11" i="10"/>
  <c r="B10" i="10"/>
  <c r="B9" i="10"/>
  <c r="B8" i="10"/>
  <c r="B7" i="10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G8" i="16"/>
  <c r="H8" i="16"/>
  <c r="L8" i="16"/>
  <c r="M8" i="16"/>
  <c r="Q8" i="16"/>
  <c r="R8" i="16"/>
  <c r="V8" i="16"/>
  <c r="W8" i="16" s="1"/>
  <c r="G9" i="16"/>
  <c r="H9" i="16"/>
  <c r="L9" i="16"/>
  <c r="M9" i="16"/>
  <c r="Q9" i="16"/>
  <c r="R9" i="16"/>
  <c r="V9" i="16"/>
  <c r="W9" i="16" s="1"/>
  <c r="G10" i="16"/>
  <c r="H10" i="16"/>
  <c r="L10" i="16"/>
  <c r="M10" i="16"/>
  <c r="Q10" i="16"/>
  <c r="R10" i="16"/>
  <c r="V10" i="16"/>
  <c r="W10" i="16" s="1"/>
  <c r="G11" i="16"/>
  <c r="H11" i="16"/>
  <c r="L11" i="16"/>
  <c r="M11" i="16"/>
  <c r="Q11" i="16"/>
  <c r="R11" i="16"/>
  <c r="V11" i="16"/>
  <c r="W11" i="16" s="1"/>
  <c r="G12" i="16"/>
  <c r="H12" i="16"/>
  <c r="L12" i="16"/>
  <c r="M12" i="16"/>
  <c r="Q12" i="16"/>
  <c r="R12" i="16"/>
  <c r="V12" i="16"/>
  <c r="W12" i="16" s="1"/>
  <c r="G13" i="16"/>
  <c r="H13" i="16"/>
  <c r="L13" i="16"/>
  <c r="M13" i="16"/>
  <c r="Q13" i="16"/>
  <c r="R13" i="16"/>
  <c r="V13" i="16"/>
  <c r="W13" i="16" s="1"/>
  <c r="G14" i="16"/>
  <c r="H14" i="16"/>
  <c r="L14" i="16"/>
  <c r="M14" i="16"/>
  <c r="Q14" i="16"/>
  <c r="R14" i="16"/>
  <c r="V14" i="16"/>
  <c r="W14" i="16" s="1"/>
  <c r="G15" i="16"/>
  <c r="H15" i="16"/>
  <c r="L15" i="16"/>
  <c r="M15" i="16"/>
  <c r="Q15" i="16"/>
  <c r="R15" i="16"/>
  <c r="V15" i="16"/>
  <c r="W15" i="16" s="1"/>
  <c r="G16" i="16"/>
  <c r="H16" i="16"/>
  <c r="L16" i="16"/>
  <c r="M16" i="16"/>
  <c r="Q16" i="16"/>
  <c r="R16" i="16"/>
  <c r="V16" i="16"/>
  <c r="W16" i="16" s="1"/>
  <c r="G17" i="16"/>
  <c r="H17" i="16"/>
  <c r="L17" i="16"/>
  <c r="M17" i="16"/>
  <c r="Q17" i="16"/>
  <c r="R17" i="16"/>
  <c r="V17" i="16"/>
  <c r="W17" i="16" s="1"/>
  <c r="G18" i="16"/>
  <c r="H18" i="16"/>
  <c r="L18" i="16"/>
  <c r="M18" i="16"/>
  <c r="Q18" i="16"/>
  <c r="R18" i="16"/>
  <c r="V18" i="16"/>
  <c r="W18" i="16" s="1"/>
  <c r="G19" i="16"/>
  <c r="H19" i="16"/>
  <c r="L19" i="16"/>
  <c r="M19" i="16"/>
  <c r="Q19" i="16"/>
  <c r="R19" i="16"/>
  <c r="V19" i="16"/>
  <c r="W19" i="16" s="1"/>
  <c r="G20" i="16"/>
  <c r="H20" i="16"/>
  <c r="L20" i="16"/>
  <c r="M20" i="16"/>
  <c r="Q20" i="16"/>
  <c r="R20" i="16"/>
  <c r="V20" i="16"/>
  <c r="W20" i="16" s="1"/>
  <c r="G21" i="16"/>
  <c r="H21" i="16"/>
  <c r="L21" i="16"/>
  <c r="M21" i="16"/>
  <c r="Q21" i="16"/>
  <c r="R21" i="16"/>
  <c r="V21" i="16"/>
  <c r="W21" i="16" s="1"/>
  <c r="G22" i="16"/>
  <c r="H22" i="16"/>
  <c r="L22" i="16"/>
  <c r="M22" i="16"/>
  <c r="Q22" i="16"/>
  <c r="R22" i="16"/>
  <c r="V22" i="16"/>
  <c r="W22" i="16" s="1"/>
  <c r="G23" i="16"/>
  <c r="H23" i="16"/>
  <c r="L23" i="16"/>
  <c r="M23" i="16"/>
  <c r="Q23" i="16"/>
  <c r="R23" i="16"/>
  <c r="V23" i="16"/>
  <c r="W23" i="16" s="1"/>
  <c r="G24" i="16"/>
  <c r="H24" i="16"/>
  <c r="L24" i="16"/>
  <c r="M24" i="16"/>
  <c r="Q24" i="16"/>
  <c r="R24" i="16"/>
  <c r="V24" i="16"/>
  <c r="W24" i="16" s="1"/>
  <c r="G25" i="16"/>
  <c r="H25" i="16"/>
  <c r="L25" i="16"/>
  <c r="M25" i="16"/>
  <c r="Q25" i="16"/>
  <c r="R25" i="16"/>
  <c r="V25" i="16"/>
  <c r="W25" i="16" s="1"/>
  <c r="G26" i="16"/>
  <c r="H26" i="16"/>
  <c r="L26" i="16"/>
  <c r="M26" i="16"/>
  <c r="Q26" i="16"/>
  <c r="R26" i="16"/>
  <c r="V26" i="16"/>
  <c r="W26" i="16" s="1"/>
  <c r="G27" i="16"/>
  <c r="H27" i="16"/>
  <c r="L27" i="16"/>
  <c r="M27" i="16"/>
  <c r="Q27" i="16"/>
  <c r="R27" i="16"/>
  <c r="V27" i="16"/>
  <c r="W27" i="16" s="1"/>
  <c r="G28" i="16"/>
  <c r="H28" i="16"/>
  <c r="L28" i="16"/>
  <c r="M28" i="16"/>
  <c r="Q28" i="16"/>
  <c r="R28" i="16"/>
  <c r="V28" i="16"/>
  <c r="W28" i="16" s="1"/>
  <c r="G29" i="16"/>
  <c r="H29" i="16"/>
  <c r="L29" i="16"/>
  <c r="M29" i="16"/>
  <c r="Q29" i="16"/>
  <c r="R29" i="16"/>
  <c r="V29" i="16"/>
  <c r="W29" i="16" s="1"/>
  <c r="G30" i="16"/>
  <c r="H30" i="16"/>
  <c r="L30" i="16"/>
  <c r="M30" i="16"/>
  <c r="Q30" i="16"/>
  <c r="R30" i="16"/>
  <c r="V30" i="16"/>
  <c r="W30" i="16" s="1"/>
  <c r="G31" i="16"/>
  <c r="H31" i="16"/>
  <c r="L31" i="16"/>
  <c r="M31" i="16"/>
  <c r="Q31" i="16"/>
  <c r="R31" i="16"/>
  <c r="V31" i="16"/>
  <c r="W31" i="16" s="1"/>
  <c r="G32" i="16"/>
  <c r="H32" i="16"/>
  <c r="L32" i="16"/>
  <c r="M32" i="16"/>
  <c r="Q32" i="16"/>
  <c r="R32" i="16"/>
  <c r="V32" i="16"/>
  <c r="W32" i="16" s="1"/>
  <c r="G33" i="16"/>
  <c r="H33" i="16"/>
  <c r="L33" i="16"/>
  <c r="M33" i="16"/>
  <c r="Q33" i="16"/>
  <c r="R33" i="16"/>
  <c r="V33" i="16"/>
  <c r="W33" i="16" s="1"/>
  <c r="G34" i="16"/>
  <c r="H34" i="16"/>
  <c r="L34" i="16"/>
  <c r="M34" i="16"/>
  <c r="Q34" i="16"/>
  <c r="R34" i="16"/>
  <c r="V34" i="16"/>
  <c r="W34" i="16" s="1"/>
  <c r="G35" i="16"/>
  <c r="H35" i="16"/>
  <c r="L35" i="16"/>
  <c r="M35" i="16"/>
  <c r="Q35" i="16"/>
  <c r="R35" i="16"/>
  <c r="V35" i="16"/>
  <c r="W35" i="16" s="1"/>
  <c r="G36" i="16"/>
  <c r="H36" i="16"/>
  <c r="L36" i="16"/>
  <c r="M36" i="16"/>
  <c r="Q36" i="16"/>
  <c r="R36" i="16"/>
  <c r="V36" i="16"/>
  <c r="W36" i="16" s="1"/>
  <c r="G37" i="16"/>
  <c r="H37" i="16"/>
  <c r="L37" i="16"/>
  <c r="M37" i="16"/>
  <c r="Q37" i="16"/>
  <c r="R37" i="16"/>
  <c r="V37" i="16"/>
  <c r="W37" i="16" s="1"/>
  <c r="G38" i="16"/>
  <c r="H38" i="16"/>
  <c r="L38" i="16"/>
  <c r="M38" i="16"/>
  <c r="Q38" i="16"/>
  <c r="R38" i="16"/>
  <c r="V38" i="16"/>
  <c r="W38" i="16" s="1"/>
  <c r="B17" i="6"/>
  <c r="B18" i="6"/>
  <c r="B19" i="6"/>
  <c r="G8" i="20"/>
  <c r="H8" i="20"/>
  <c r="L8" i="20"/>
  <c r="M8" i="20"/>
  <c r="Q8" i="20"/>
  <c r="R8" i="20"/>
  <c r="V8" i="20"/>
  <c r="V6" i="20" s="1"/>
  <c r="W8" i="20"/>
  <c r="G9" i="20"/>
  <c r="H9" i="20"/>
  <c r="L9" i="20"/>
  <c r="M9" i="20"/>
  <c r="Q9" i="20"/>
  <c r="R9" i="20"/>
  <c r="V9" i="20"/>
  <c r="W9" i="20"/>
  <c r="G10" i="20"/>
  <c r="H10" i="20"/>
  <c r="L10" i="20"/>
  <c r="M10" i="20"/>
  <c r="Q10" i="20"/>
  <c r="R10" i="20"/>
  <c r="V10" i="20"/>
  <c r="W10" i="20"/>
  <c r="G11" i="20"/>
  <c r="H11" i="20"/>
  <c r="L11" i="20"/>
  <c r="M11" i="20"/>
  <c r="Q11" i="20"/>
  <c r="R11" i="20"/>
  <c r="V11" i="20"/>
  <c r="W11" i="20"/>
  <c r="G12" i="20"/>
  <c r="H12" i="20"/>
  <c r="L12" i="20"/>
  <c r="M12" i="20"/>
  <c r="Q12" i="20"/>
  <c r="R12" i="20"/>
  <c r="V12" i="20"/>
  <c r="W12" i="20"/>
  <c r="G13" i="20"/>
  <c r="H13" i="20"/>
  <c r="L13" i="20"/>
  <c r="M13" i="20"/>
  <c r="Q13" i="20"/>
  <c r="R13" i="20"/>
  <c r="V13" i="20"/>
  <c r="W13" i="20"/>
  <c r="G14" i="20"/>
  <c r="H14" i="20"/>
  <c r="L14" i="20"/>
  <c r="M14" i="20"/>
  <c r="Q14" i="20"/>
  <c r="R14" i="20"/>
  <c r="V14" i="20"/>
  <c r="W14" i="20"/>
  <c r="G15" i="20"/>
  <c r="H15" i="20"/>
  <c r="L15" i="20"/>
  <c r="M15" i="20"/>
  <c r="Q15" i="20"/>
  <c r="R15" i="20"/>
  <c r="V15" i="20"/>
  <c r="W15" i="20"/>
  <c r="G8" i="18"/>
  <c r="H8" i="18"/>
  <c r="L8" i="18"/>
  <c r="M8" i="18"/>
  <c r="Q8" i="18"/>
  <c r="R8" i="18"/>
  <c r="V8" i="18"/>
  <c r="W8" i="18"/>
  <c r="G9" i="18"/>
  <c r="H9" i="18"/>
  <c r="L9" i="18"/>
  <c r="M9" i="18"/>
  <c r="Q9" i="18"/>
  <c r="R9" i="18"/>
  <c r="V9" i="18"/>
  <c r="W9" i="18"/>
  <c r="G10" i="18"/>
  <c r="H10" i="18"/>
  <c r="L10" i="18"/>
  <c r="M10" i="18"/>
  <c r="Q10" i="18"/>
  <c r="R10" i="18"/>
  <c r="V10" i="18"/>
  <c r="W10" i="18"/>
  <c r="G11" i="18"/>
  <c r="H11" i="18"/>
  <c r="L11" i="18"/>
  <c r="M11" i="18"/>
  <c r="Q11" i="18"/>
  <c r="R11" i="18"/>
  <c r="V11" i="18"/>
  <c r="W11" i="18"/>
  <c r="G12" i="18"/>
  <c r="H12" i="18"/>
  <c r="L12" i="18"/>
  <c r="M12" i="18"/>
  <c r="Q12" i="18"/>
  <c r="R12" i="18"/>
  <c r="V12" i="18"/>
  <c r="W12" i="18"/>
  <c r="G8" i="17"/>
  <c r="H8" i="17"/>
  <c r="L8" i="17"/>
  <c r="M8" i="17"/>
  <c r="Q8" i="17"/>
  <c r="R8" i="17"/>
  <c r="V8" i="17"/>
  <c r="W8" i="17"/>
  <c r="G9" i="17"/>
  <c r="H9" i="17"/>
  <c r="L9" i="17"/>
  <c r="M9" i="17"/>
  <c r="Q9" i="17"/>
  <c r="R9" i="17"/>
  <c r="V9" i="17"/>
  <c r="W9" i="17"/>
  <c r="G10" i="17"/>
  <c r="H10" i="17"/>
  <c r="L10" i="17"/>
  <c r="M10" i="17"/>
  <c r="Q10" i="17"/>
  <c r="R10" i="17"/>
  <c r="V10" i="17"/>
  <c r="W10" i="17"/>
  <c r="G11" i="17"/>
  <c r="H11" i="17"/>
  <c r="L11" i="17"/>
  <c r="M11" i="17"/>
  <c r="Q11" i="17"/>
  <c r="R11" i="17"/>
  <c r="V11" i="17"/>
  <c r="W11" i="17"/>
  <c r="G12" i="17"/>
  <c r="H12" i="17"/>
  <c r="L12" i="17"/>
  <c r="M12" i="17"/>
  <c r="Q12" i="17"/>
  <c r="R12" i="17"/>
  <c r="V12" i="17"/>
  <c r="W12" i="17"/>
  <c r="G13" i="17"/>
  <c r="H13" i="17"/>
  <c r="L13" i="17"/>
  <c r="M13" i="17"/>
  <c r="Q13" i="17"/>
  <c r="R13" i="17"/>
  <c r="V13" i="17"/>
  <c r="W13" i="17"/>
  <c r="G14" i="17"/>
  <c r="H14" i="17"/>
  <c r="L14" i="17"/>
  <c r="M14" i="17"/>
  <c r="Q14" i="17"/>
  <c r="R14" i="17"/>
  <c r="V14" i="17"/>
  <c r="W14" i="17"/>
  <c r="G15" i="17"/>
  <c r="H15" i="17"/>
  <c r="L15" i="17"/>
  <c r="M15" i="17"/>
  <c r="Q15" i="17"/>
  <c r="R15" i="17"/>
  <c r="V15" i="17"/>
  <c r="W15" i="17"/>
  <c r="G16" i="17"/>
  <c r="H16" i="17"/>
  <c r="L16" i="17"/>
  <c r="M16" i="17"/>
  <c r="Q16" i="17"/>
  <c r="R16" i="17"/>
  <c r="V16" i="17"/>
  <c r="W16" i="17"/>
  <c r="V19" i="20"/>
  <c r="R19" i="20"/>
  <c r="Q19" i="20"/>
  <c r="M19" i="20"/>
  <c r="L19" i="20"/>
  <c r="H19" i="20"/>
  <c r="G19" i="20"/>
  <c r="V18" i="20"/>
  <c r="R18" i="20"/>
  <c r="Q18" i="20"/>
  <c r="M18" i="20"/>
  <c r="L18" i="20"/>
  <c r="H18" i="20"/>
  <c r="G18" i="20"/>
  <c r="V17" i="20"/>
  <c r="R17" i="20"/>
  <c r="Q17" i="20"/>
  <c r="M17" i="20"/>
  <c r="L17" i="20"/>
  <c r="H17" i="20"/>
  <c r="G17" i="20"/>
  <c r="V16" i="20"/>
  <c r="R16" i="20"/>
  <c r="Q16" i="20"/>
  <c r="M16" i="20"/>
  <c r="L16" i="20"/>
  <c r="H16" i="20"/>
  <c r="G16" i="20"/>
  <c r="V7" i="20"/>
  <c r="R7" i="20"/>
  <c r="Q7" i="20"/>
  <c r="Q6" i="20" s="1"/>
  <c r="M7" i="20"/>
  <c r="L7" i="20"/>
  <c r="H7" i="20"/>
  <c r="G7" i="20"/>
  <c r="G8" i="15"/>
  <c r="H8" i="15"/>
  <c r="L8" i="15"/>
  <c r="M8" i="15"/>
  <c r="Q8" i="15"/>
  <c r="R8" i="15"/>
  <c r="V8" i="15"/>
  <c r="W8" i="15"/>
  <c r="G9" i="15"/>
  <c r="H9" i="15"/>
  <c r="L9" i="15"/>
  <c r="M9" i="15"/>
  <c r="Q9" i="15"/>
  <c r="R9" i="15"/>
  <c r="V9" i="15"/>
  <c r="W9" i="15"/>
  <c r="G10" i="15"/>
  <c r="H10" i="15"/>
  <c r="L10" i="15"/>
  <c r="M10" i="15"/>
  <c r="Q10" i="15"/>
  <c r="R10" i="15"/>
  <c r="V10" i="15"/>
  <c r="W10" i="15"/>
  <c r="G11" i="15"/>
  <c r="H11" i="15"/>
  <c r="L11" i="15"/>
  <c r="M11" i="15"/>
  <c r="Q11" i="15"/>
  <c r="R11" i="15"/>
  <c r="V11" i="15"/>
  <c r="W11" i="15"/>
  <c r="G12" i="15"/>
  <c r="H12" i="15"/>
  <c r="L12" i="15"/>
  <c r="M12" i="15"/>
  <c r="Q12" i="15"/>
  <c r="R12" i="15"/>
  <c r="V12" i="15"/>
  <c r="W12" i="15"/>
  <c r="G13" i="15"/>
  <c r="H13" i="15"/>
  <c r="L13" i="15"/>
  <c r="M13" i="15"/>
  <c r="Q13" i="15"/>
  <c r="R13" i="15"/>
  <c r="V13" i="15"/>
  <c r="W13" i="15"/>
  <c r="G14" i="15"/>
  <c r="H14" i="15"/>
  <c r="L14" i="15"/>
  <c r="M14" i="15"/>
  <c r="Q14" i="15"/>
  <c r="R14" i="15"/>
  <c r="V14" i="15"/>
  <c r="W14" i="15"/>
  <c r="G15" i="15"/>
  <c r="H15" i="15"/>
  <c r="L15" i="15"/>
  <c r="M15" i="15"/>
  <c r="Q15" i="15"/>
  <c r="R15" i="15"/>
  <c r="V15" i="15"/>
  <c r="W15" i="15"/>
  <c r="G16" i="15"/>
  <c r="H16" i="15"/>
  <c r="L16" i="15"/>
  <c r="M16" i="15"/>
  <c r="Q16" i="15"/>
  <c r="R16" i="15"/>
  <c r="V16" i="15"/>
  <c r="W16" i="15"/>
  <c r="G17" i="15"/>
  <c r="H17" i="15"/>
  <c r="L17" i="15"/>
  <c r="M17" i="15"/>
  <c r="Q17" i="15"/>
  <c r="R17" i="15"/>
  <c r="V17" i="15"/>
  <c r="W17" i="15"/>
  <c r="G18" i="15"/>
  <c r="H18" i="15"/>
  <c r="L18" i="15"/>
  <c r="M18" i="15"/>
  <c r="Q18" i="15"/>
  <c r="R18" i="15"/>
  <c r="V18" i="15"/>
  <c r="W18" i="15"/>
  <c r="G19" i="15"/>
  <c r="H19" i="15"/>
  <c r="L19" i="15"/>
  <c r="M19" i="15"/>
  <c r="Q19" i="15"/>
  <c r="R19" i="15"/>
  <c r="V19" i="15"/>
  <c r="W19" i="15"/>
  <c r="G20" i="15"/>
  <c r="H20" i="15"/>
  <c r="L20" i="15"/>
  <c r="M20" i="15"/>
  <c r="Q20" i="15"/>
  <c r="R20" i="15"/>
  <c r="V20" i="15"/>
  <c r="W20" i="15"/>
  <c r="G21" i="15"/>
  <c r="H21" i="15"/>
  <c r="L21" i="15"/>
  <c r="M21" i="15"/>
  <c r="Q21" i="15"/>
  <c r="R21" i="15"/>
  <c r="V21" i="15"/>
  <c r="W21" i="15"/>
  <c r="G22" i="15"/>
  <c r="H22" i="15"/>
  <c r="L22" i="15"/>
  <c r="M22" i="15"/>
  <c r="Q22" i="15"/>
  <c r="R22" i="15"/>
  <c r="V22" i="15"/>
  <c r="W22" i="15"/>
  <c r="G23" i="15"/>
  <c r="H23" i="15"/>
  <c r="L23" i="15"/>
  <c r="M23" i="15"/>
  <c r="Q23" i="15"/>
  <c r="R23" i="15"/>
  <c r="V23" i="15"/>
  <c r="W23" i="15"/>
  <c r="G24" i="15"/>
  <c r="H24" i="15"/>
  <c r="L24" i="15"/>
  <c r="M24" i="15"/>
  <c r="Q24" i="15"/>
  <c r="R24" i="15"/>
  <c r="V24" i="15"/>
  <c r="W24" i="15"/>
  <c r="G25" i="15"/>
  <c r="H25" i="15"/>
  <c r="L25" i="15"/>
  <c r="M25" i="15"/>
  <c r="Q25" i="15"/>
  <c r="R25" i="15"/>
  <c r="V25" i="15"/>
  <c r="W25" i="15"/>
  <c r="G26" i="15"/>
  <c r="H26" i="15"/>
  <c r="L26" i="15"/>
  <c r="M26" i="15"/>
  <c r="Q26" i="15"/>
  <c r="R26" i="15"/>
  <c r="V26" i="15"/>
  <c r="W26" i="15"/>
  <c r="G27" i="15"/>
  <c r="H27" i="15"/>
  <c r="L27" i="15"/>
  <c r="M27" i="15"/>
  <c r="Q27" i="15"/>
  <c r="R27" i="15"/>
  <c r="V27" i="15"/>
  <c r="W27" i="15"/>
  <c r="G28" i="15"/>
  <c r="H28" i="15"/>
  <c r="L28" i="15"/>
  <c r="M28" i="15"/>
  <c r="Q28" i="15"/>
  <c r="R28" i="15"/>
  <c r="V28" i="15"/>
  <c r="W28" i="15"/>
  <c r="G29" i="15"/>
  <c r="H29" i="15"/>
  <c r="L29" i="15"/>
  <c r="M29" i="15"/>
  <c r="Q29" i="15"/>
  <c r="R29" i="15"/>
  <c r="V29" i="15"/>
  <c r="W29" i="15"/>
  <c r="G30" i="15"/>
  <c r="H30" i="15"/>
  <c r="L30" i="15"/>
  <c r="M30" i="15"/>
  <c r="Q30" i="15"/>
  <c r="R30" i="15"/>
  <c r="V30" i="15"/>
  <c r="W30" i="15"/>
  <c r="G31" i="15"/>
  <c r="H31" i="15"/>
  <c r="L31" i="15"/>
  <c r="M31" i="15"/>
  <c r="Q31" i="15"/>
  <c r="R31" i="15"/>
  <c r="V31" i="15"/>
  <c r="W31" i="15"/>
  <c r="G32" i="15"/>
  <c r="H32" i="15"/>
  <c r="L32" i="15"/>
  <c r="M32" i="15"/>
  <c r="Q32" i="15"/>
  <c r="R32" i="15"/>
  <c r="V32" i="15"/>
  <c r="W32" i="15"/>
  <c r="G33" i="15"/>
  <c r="H33" i="15"/>
  <c r="L33" i="15"/>
  <c r="M33" i="15"/>
  <c r="Q33" i="15"/>
  <c r="R33" i="15"/>
  <c r="V33" i="15"/>
  <c r="W33" i="15"/>
  <c r="G34" i="15"/>
  <c r="H34" i="15"/>
  <c r="L34" i="15"/>
  <c r="M34" i="15"/>
  <c r="Q34" i="15"/>
  <c r="R34" i="15"/>
  <c r="V34" i="15"/>
  <c r="W34" i="15"/>
  <c r="G35" i="15"/>
  <c r="H35" i="15"/>
  <c r="L35" i="15"/>
  <c r="M35" i="15"/>
  <c r="Q35" i="15"/>
  <c r="R35" i="15"/>
  <c r="V35" i="15"/>
  <c r="W35" i="15"/>
  <c r="G36" i="15"/>
  <c r="H36" i="15"/>
  <c r="L36" i="15"/>
  <c r="M36" i="15"/>
  <c r="Q36" i="15"/>
  <c r="R36" i="15"/>
  <c r="V36" i="15"/>
  <c r="W36" i="15"/>
  <c r="G8" i="14"/>
  <c r="H8" i="14"/>
  <c r="L8" i="14"/>
  <c r="M8" i="14"/>
  <c r="Q8" i="14"/>
  <c r="R8" i="14"/>
  <c r="V8" i="14"/>
  <c r="W8" i="14"/>
  <c r="G9" i="14"/>
  <c r="H9" i="14"/>
  <c r="L9" i="14"/>
  <c r="M9" i="14"/>
  <c r="Q9" i="14"/>
  <c r="R9" i="14"/>
  <c r="V9" i="14"/>
  <c r="W9" i="14"/>
  <c r="G10" i="14"/>
  <c r="H10" i="14"/>
  <c r="L10" i="14"/>
  <c r="M10" i="14"/>
  <c r="Q10" i="14"/>
  <c r="R10" i="14"/>
  <c r="V10" i="14"/>
  <c r="W10" i="14"/>
  <c r="G11" i="14"/>
  <c r="H11" i="14"/>
  <c r="L11" i="14"/>
  <c r="M11" i="14"/>
  <c r="Q11" i="14"/>
  <c r="R11" i="14"/>
  <c r="V11" i="14"/>
  <c r="W11" i="14"/>
  <c r="G12" i="14"/>
  <c r="H12" i="14"/>
  <c r="L12" i="14"/>
  <c r="M12" i="14"/>
  <c r="Q12" i="14"/>
  <c r="R12" i="14"/>
  <c r="V12" i="14"/>
  <c r="W12" i="14"/>
  <c r="G13" i="14"/>
  <c r="H13" i="14"/>
  <c r="L13" i="14"/>
  <c r="M13" i="14"/>
  <c r="Q13" i="14"/>
  <c r="R13" i="14"/>
  <c r="V13" i="14"/>
  <c r="W13" i="14"/>
  <c r="G14" i="14"/>
  <c r="H14" i="14"/>
  <c r="L14" i="14"/>
  <c r="M14" i="14"/>
  <c r="Q14" i="14"/>
  <c r="R14" i="14"/>
  <c r="V14" i="14"/>
  <c r="W14" i="14"/>
  <c r="G15" i="14"/>
  <c r="H15" i="14"/>
  <c r="L15" i="14"/>
  <c r="M15" i="14"/>
  <c r="Q15" i="14"/>
  <c r="R15" i="14"/>
  <c r="V15" i="14"/>
  <c r="W15" i="14"/>
  <c r="G16" i="14"/>
  <c r="H16" i="14"/>
  <c r="L16" i="14"/>
  <c r="M16" i="14"/>
  <c r="Q16" i="14"/>
  <c r="R16" i="14"/>
  <c r="V16" i="14"/>
  <c r="W16" i="14"/>
  <c r="G17" i="14"/>
  <c r="H17" i="14"/>
  <c r="L17" i="14"/>
  <c r="M17" i="14"/>
  <c r="Q17" i="14"/>
  <c r="R17" i="14"/>
  <c r="V17" i="14"/>
  <c r="W17" i="14"/>
  <c r="G18" i="14"/>
  <c r="H18" i="14"/>
  <c r="L18" i="14"/>
  <c r="M18" i="14"/>
  <c r="Q18" i="14"/>
  <c r="R18" i="14"/>
  <c r="V18" i="14"/>
  <c r="W18" i="14"/>
  <c r="G19" i="14"/>
  <c r="H19" i="14"/>
  <c r="L19" i="14"/>
  <c r="M19" i="14"/>
  <c r="Q19" i="14"/>
  <c r="R19" i="14"/>
  <c r="V19" i="14"/>
  <c r="W19" i="14"/>
  <c r="G20" i="14"/>
  <c r="H20" i="14"/>
  <c r="L20" i="14"/>
  <c r="M20" i="14"/>
  <c r="Q20" i="14"/>
  <c r="R20" i="14"/>
  <c r="V20" i="14"/>
  <c r="W20" i="14"/>
  <c r="G21" i="14"/>
  <c r="H21" i="14"/>
  <c r="L21" i="14"/>
  <c r="M21" i="14"/>
  <c r="Q21" i="14"/>
  <c r="R21" i="14"/>
  <c r="V21" i="14"/>
  <c r="W21" i="14"/>
  <c r="G22" i="14"/>
  <c r="H22" i="14"/>
  <c r="L22" i="14"/>
  <c r="M22" i="14"/>
  <c r="Q22" i="14"/>
  <c r="R22" i="14"/>
  <c r="V22" i="14"/>
  <c r="W22" i="14"/>
  <c r="G23" i="14"/>
  <c r="H23" i="14"/>
  <c r="L23" i="14"/>
  <c r="M23" i="14"/>
  <c r="Q23" i="14"/>
  <c r="R23" i="14"/>
  <c r="V23" i="14"/>
  <c r="W23" i="14"/>
  <c r="G24" i="14"/>
  <c r="H24" i="14"/>
  <c r="L24" i="14"/>
  <c r="M24" i="14"/>
  <c r="Q24" i="14"/>
  <c r="R24" i="14"/>
  <c r="V24" i="14"/>
  <c r="W24" i="14"/>
  <c r="G25" i="14"/>
  <c r="H25" i="14"/>
  <c r="L25" i="14"/>
  <c r="M25" i="14"/>
  <c r="Q25" i="14"/>
  <c r="R25" i="14"/>
  <c r="V25" i="14"/>
  <c r="W25" i="14"/>
  <c r="G26" i="14"/>
  <c r="H26" i="14"/>
  <c r="L26" i="14"/>
  <c r="M26" i="14"/>
  <c r="Q26" i="14"/>
  <c r="R26" i="14"/>
  <c r="V26" i="14"/>
  <c r="W26" i="14"/>
  <c r="G27" i="14"/>
  <c r="H27" i="14"/>
  <c r="L27" i="14"/>
  <c r="M27" i="14"/>
  <c r="Q27" i="14"/>
  <c r="R27" i="14"/>
  <c r="V27" i="14"/>
  <c r="W27" i="14"/>
  <c r="G28" i="14"/>
  <c r="H28" i="14"/>
  <c r="L28" i="14"/>
  <c r="M28" i="14"/>
  <c r="Q28" i="14"/>
  <c r="R28" i="14"/>
  <c r="V28" i="14"/>
  <c r="W28" i="14"/>
  <c r="G29" i="14"/>
  <c r="H29" i="14"/>
  <c r="L29" i="14"/>
  <c r="M29" i="14"/>
  <c r="Q29" i="14"/>
  <c r="R29" i="14"/>
  <c r="V29" i="14"/>
  <c r="W29" i="14"/>
  <c r="G30" i="14"/>
  <c r="H30" i="14"/>
  <c r="L30" i="14"/>
  <c r="M30" i="14"/>
  <c r="Q30" i="14"/>
  <c r="R30" i="14"/>
  <c r="V30" i="14"/>
  <c r="W30" i="14"/>
  <c r="G31" i="14"/>
  <c r="H31" i="14"/>
  <c r="L31" i="14"/>
  <c r="M31" i="14"/>
  <c r="Q31" i="14"/>
  <c r="R31" i="14"/>
  <c r="V31" i="14"/>
  <c r="W31" i="14"/>
  <c r="G32" i="14"/>
  <c r="H32" i="14"/>
  <c r="L32" i="14"/>
  <c r="M32" i="14"/>
  <c r="Q32" i="14"/>
  <c r="R32" i="14"/>
  <c r="V32" i="14"/>
  <c r="W32" i="14"/>
  <c r="G33" i="14"/>
  <c r="H33" i="14"/>
  <c r="L33" i="14"/>
  <c r="M33" i="14"/>
  <c r="Q33" i="14"/>
  <c r="R33" i="14"/>
  <c r="V33" i="14"/>
  <c r="W33" i="14"/>
  <c r="G34" i="14"/>
  <c r="H34" i="14"/>
  <c r="L34" i="14"/>
  <c r="M34" i="14"/>
  <c r="Q34" i="14"/>
  <c r="R34" i="14"/>
  <c r="V34" i="14"/>
  <c r="W34" i="14"/>
  <c r="G35" i="14"/>
  <c r="H35" i="14"/>
  <c r="L35" i="14"/>
  <c r="M35" i="14"/>
  <c r="Q35" i="14"/>
  <c r="R35" i="14"/>
  <c r="V35" i="14"/>
  <c r="W35" i="14"/>
  <c r="G36" i="14"/>
  <c r="H36" i="14"/>
  <c r="L36" i="14"/>
  <c r="M36" i="14"/>
  <c r="Q36" i="14"/>
  <c r="R36" i="14"/>
  <c r="V36" i="14"/>
  <c r="W36" i="14"/>
  <c r="G37" i="14"/>
  <c r="H37" i="14"/>
  <c r="L37" i="14"/>
  <c r="M37" i="14"/>
  <c r="Q37" i="14"/>
  <c r="R37" i="14"/>
  <c r="V37" i="14"/>
  <c r="W37" i="14"/>
  <c r="G38" i="14"/>
  <c r="H38" i="14"/>
  <c r="L38" i="14"/>
  <c r="M38" i="14"/>
  <c r="Q38" i="14"/>
  <c r="R38" i="14"/>
  <c r="V38" i="14"/>
  <c r="W38" i="14"/>
  <c r="G39" i="14"/>
  <c r="H39" i="14"/>
  <c r="L39" i="14"/>
  <c r="M39" i="14"/>
  <c r="Q39" i="14"/>
  <c r="R39" i="14"/>
  <c r="V39" i="14"/>
  <c r="W39" i="14"/>
  <c r="G40" i="14"/>
  <c r="H40" i="14"/>
  <c r="L40" i="14"/>
  <c r="M40" i="14"/>
  <c r="Q40" i="14"/>
  <c r="R40" i="14"/>
  <c r="V40" i="14"/>
  <c r="W40" i="14"/>
  <c r="G41" i="14"/>
  <c r="H41" i="14"/>
  <c r="L41" i="14"/>
  <c r="M41" i="14"/>
  <c r="Q41" i="14"/>
  <c r="R41" i="14"/>
  <c r="V41" i="14"/>
  <c r="W41" i="14"/>
  <c r="G42" i="14"/>
  <c r="H42" i="14"/>
  <c r="L42" i="14"/>
  <c r="M42" i="14"/>
  <c r="Q42" i="14"/>
  <c r="R42" i="14"/>
  <c r="V42" i="14"/>
  <c r="W42" i="14"/>
  <c r="G43" i="14"/>
  <c r="H43" i="14"/>
  <c r="L43" i="14"/>
  <c r="M43" i="14"/>
  <c r="Q43" i="14"/>
  <c r="R43" i="14"/>
  <c r="V43" i="14"/>
  <c r="W43" i="14"/>
  <c r="G44" i="14"/>
  <c r="H44" i="14"/>
  <c r="L44" i="14"/>
  <c r="M44" i="14"/>
  <c r="Q44" i="14"/>
  <c r="R44" i="14"/>
  <c r="V44" i="14"/>
  <c r="W44" i="14"/>
  <c r="G45" i="14"/>
  <c r="H45" i="14"/>
  <c r="L45" i="14"/>
  <c r="M45" i="14"/>
  <c r="Q45" i="14"/>
  <c r="R45" i="14"/>
  <c r="V45" i="14"/>
  <c r="W45" i="14"/>
  <c r="G46" i="14"/>
  <c r="H46" i="14"/>
  <c r="L46" i="14"/>
  <c r="M46" i="14"/>
  <c r="Q46" i="14"/>
  <c r="R46" i="14"/>
  <c r="V46" i="14"/>
  <c r="W46" i="14"/>
  <c r="G47" i="14"/>
  <c r="H47" i="14"/>
  <c r="L47" i="14"/>
  <c r="M47" i="14"/>
  <c r="Q47" i="14"/>
  <c r="R47" i="14"/>
  <c r="V47" i="14"/>
  <c r="W47" i="14"/>
  <c r="G48" i="14"/>
  <c r="H48" i="14"/>
  <c r="L48" i="14"/>
  <c r="M48" i="14"/>
  <c r="Q48" i="14"/>
  <c r="R48" i="14"/>
  <c r="V48" i="14"/>
  <c r="W48" i="14"/>
  <c r="G49" i="14"/>
  <c r="H49" i="14"/>
  <c r="L49" i="14"/>
  <c r="M49" i="14"/>
  <c r="Q49" i="14"/>
  <c r="R49" i="14"/>
  <c r="V49" i="14"/>
  <c r="W49" i="14"/>
  <c r="G50" i="14"/>
  <c r="H50" i="14"/>
  <c r="L50" i="14"/>
  <c r="M50" i="14"/>
  <c r="Q50" i="14"/>
  <c r="R50" i="14"/>
  <c r="V50" i="14"/>
  <c r="W50" i="14"/>
  <c r="G51" i="14"/>
  <c r="H51" i="14"/>
  <c r="L51" i="14"/>
  <c r="M51" i="14"/>
  <c r="Q51" i="14"/>
  <c r="R51" i="14"/>
  <c r="V51" i="14"/>
  <c r="W51" i="14"/>
  <c r="G52" i="14"/>
  <c r="H52" i="14"/>
  <c r="L52" i="14"/>
  <c r="M52" i="14"/>
  <c r="Q52" i="14"/>
  <c r="R52" i="14"/>
  <c r="V52" i="14"/>
  <c r="W52" i="14"/>
  <c r="G53" i="14"/>
  <c r="H53" i="14"/>
  <c r="L53" i="14"/>
  <c r="M53" i="14"/>
  <c r="Q53" i="14"/>
  <c r="R53" i="14"/>
  <c r="V53" i="14"/>
  <c r="W53" i="14"/>
  <c r="G54" i="14"/>
  <c r="H54" i="14"/>
  <c r="L54" i="14"/>
  <c r="M54" i="14"/>
  <c r="Q54" i="14"/>
  <c r="R54" i="14"/>
  <c r="V54" i="14"/>
  <c r="W54" i="14"/>
  <c r="G55" i="14"/>
  <c r="H55" i="14"/>
  <c r="L55" i="14"/>
  <c r="M55" i="14"/>
  <c r="Q55" i="14"/>
  <c r="R55" i="14"/>
  <c r="V55" i="14"/>
  <c r="W55" i="14"/>
  <c r="G56" i="14"/>
  <c r="H56" i="14"/>
  <c r="L56" i="14"/>
  <c r="M56" i="14"/>
  <c r="Q56" i="14"/>
  <c r="R56" i="14"/>
  <c r="V56" i="14"/>
  <c r="W56" i="14"/>
  <c r="G57" i="14"/>
  <c r="H57" i="14"/>
  <c r="L57" i="14"/>
  <c r="M57" i="14"/>
  <c r="Q57" i="14"/>
  <c r="R57" i="14"/>
  <c r="V57" i="14"/>
  <c r="W57" i="14"/>
  <c r="G58" i="14"/>
  <c r="H58" i="14"/>
  <c r="L58" i="14"/>
  <c r="M58" i="14"/>
  <c r="Q58" i="14"/>
  <c r="R58" i="14"/>
  <c r="V58" i="14"/>
  <c r="W58" i="14"/>
  <c r="G8" i="13"/>
  <c r="W8" i="13" s="1"/>
  <c r="H8" i="13"/>
  <c r="L8" i="13"/>
  <c r="M8" i="13"/>
  <c r="Q8" i="13"/>
  <c r="R8" i="13"/>
  <c r="V8" i="13"/>
  <c r="G9" i="13"/>
  <c r="W9" i="13" s="1"/>
  <c r="H9" i="13"/>
  <c r="L9" i="13"/>
  <c r="M9" i="13"/>
  <c r="Q9" i="13"/>
  <c r="R9" i="13"/>
  <c r="V9" i="13"/>
  <c r="G10" i="13"/>
  <c r="W10" i="13" s="1"/>
  <c r="H10" i="13"/>
  <c r="L10" i="13"/>
  <c r="M10" i="13"/>
  <c r="Q10" i="13"/>
  <c r="R10" i="13"/>
  <c r="V10" i="13"/>
  <c r="G11" i="13"/>
  <c r="W11" i="13" s="1"/>
  <c r="H11" i="13"/>
  <c r="L11" i="13"/>
  <c r="M11" i="13"/>
  <c r="Q11" i="13"/>
  <c r="R11" i="13"/>
  <c r="V11" i="13"/>
  <c r="G12" i="13"/>
  <c r="W12" i="13" s="1"/>
  <c r="H12" i="13"/>
  <c r="L12" i="13"/>
  <c r="M12" i="13"/>
  <c r="Q12" i="13"/>
  <c r="R12" i="13"/>
  <c r="V12" i="13"/>
  <c r="G13" i="13"/>
  <c r="W13" i="13" s="1"/>
  <c r="H13" i="13"/>
  <c r="L13" i="13"/>
  <c r="M13" i="13"/>
  <c r="Q13" i="13"/>
  <c r="R13" i="13"/>
  <c r="V13" i="13"/>
  <c r="G14" i="13"/>
  <c r="W14" i="13" s="1"/>
  <c r="H14" i="13"/>
  <c r="L14" i="13"/>
  <c r="M14" i="13"/>
  <c r="Q14" i="13"/>
  <c r="R14" i="13"/>
  <c r="V14" i="13"/>
  <c r="G15" i="13"/>
  <c r="W15" i="13" s="1"/>
  <c r="H15" i="13"/>
  <c r="L15" i="13"/>
  <c r="M15" i="13"/>
  <c r="Q15" i="13"/>
  <c r="R15" i="13"/>
  <c r="V15" i="13"/>
  <c r="G16" i="13"/>
  <c r="W16" i="13" s="1"/>
  <c r="H16" i="13"/>
  <c r="L16" i="13"/>
  <c r="M16" i="13"/>
  <c r="Q16" i="13"/>
  <c r="R16" i="13"/>
  <c r="V16" i="13"/>
  <c r="G17" i="13"/>
  <c r="W17" i="13" s="1"/>
  <c r="H17" i="13"/>
  <c r="L17" i="13"/>
  <c r="M17" i="13"/>
  <c r="Q17" i="13"/>
  <c r="R17" i="13"/>
  <c r="V17" i="13"/>
  <c r="G18" i="13"/>
  <c r="W18" i="13" s="1"/>
  <c r="H18" i="13"/>
  <c r="L18" i="13"/>
  <c r="M18" i="13"/>
  <c r="Q18" i="13"/>
  <c r="R18" i="13"/>
  <c r="V18" i="13"/>
  <c r="G8" i="12"/>
  <c r="H8" i="12"/>
  <c r="L8" i="12"/>
  <c r="M8" i="12"/>
  <c r="Q8" i="12"/>
  <c r="W8" i="12" s="1"/>
  <c r="R8" i="12"/>
  <c r="V8" i="12"/>
  <c r="G9" i="12"/>
  <c r="H9" i="12"/>
  <c r="L9" i="12"/>
  <c r="M9" i="12"/>
  <c r="Q9" i="12"/>
  <c r="R9" i="12"/>
  <c r="V9" i="12"/>
  <c r="W9" i="12" s="1"/>
  <c r="G10" i="12"/>
  <c r="H10" i="12"/>
  <c r="L10" i="12"/>
  <c r="M10" i="12"/>
  <c r="Q10" i="12"/>
  <c r="R10" i="12"/>
  <c r="V10" i="12"/>
  <c r="W10" i="12" s="1"/>
  <c r="G11" i="12"/>
  <c r="H11" i="12"/>
  <c r="L11" i="12"/>
  <c r="M11" i="12"/>
  <c r="Q11" i="12"/>
  <c r="W11" i="12" s="1"/>
  <c r="R11" i="12"/>
  <c r="V11" i="12"/>
  <c r="G12" i="12"/>
  <c r="H12" i="12"/>
  <c r="L12" i="12"/>
  <c r="M12" i="12"/>
  <c r="Q12" i="12"/>
  <c r="W12" i="12" s="1"/>
  <c r="R12" i="12"/>
  <c r="V12" i="12"/>
  <c r="G13" i="12"/>
  <c r="H13" i="12"/>
  <c r="L13" i="12"/>
  <c r="M13" i="12"/>
  <c r="Q13" i="12"/>
  <c r="W13" i="12" s="1"/>
  <c r="R13" i="12"/>
  <c r="V13" i="12"/>
  <c r="G14" i="12"/>
  <c r="H14" i="12"/>
  <c r="L14" i="12"/>
  <c r="M14" i="12"/>
  <c r="Q14" i="12"/>
  <c r="W14" i="12" s="1"/>
  <c r="R14" i="12"/>
  <c r="V14" i="12"/>
  <c r="G15" i="12"/>
  <c r="H15" i="12"/>
  <c r="L15" i="12"/>
  <c r="M15" i="12"/>
  <c r="Q15" i="12"/>
  <c r="W15" i="12" s="1"/>
  <c r="R15" i="12"/>
  <c r="V15" i="12"/>
  <c r="G16" i="12"/>
  <c r="H16" i="12"/>
  <c r="L16" i="12"/>
  <c r="M16" i="12"/>
  <c r="Q16" i="12"/>
  <c r="W16" i="12" s="1"/>
  <c r="R16" i="12"/>
  <c r="V16" i="12"/>
  <c r="G17" i="12"/>
  <c r="H17" i="12"/>
  <c r="L17" i="12"/>
  <c r="W17" i="12" s="1"/>
  <c r="M17" i="12"/>
  <c r="Q17" i="12"/>
  <c r="R17" i="12"/>
  <c r="V17" i="12"/>
  <c r="G18" i="12"/>
  <c r="H18" i="12"/>
  <c r="L18" i="12"/>
  <c r="W18" i="12" s="1"/>
  <c r="M18" i="12"/>
  <c r="Q18" i="12"/>
  <c r="R18" i="12"/>
  <c r="V18" i="12"/>
  <c r="G19" i="12"/>
  <c r="H19" i="12"/>
  <c r="L19" i="12"/>
  <c r="W19" i="12" s="1"/>
  <c r="M19" i="12"/>
  <c r="Q19" i="12"/>
  <c r="R19" i="12"/>
  <c r="V19" i="12"/>
  <c r="G20" i="12"/>
  <c r="H20" i="12"/>
  <c r="L20" i="12"/>
  <c r="W20" i="12" s="1"/>
  <c r="M20" i="12"/>
  <c r="Q20" i="12"/>
  <c r="R20" i="12"/>
  <c r="V20" i="12"/>
  <c r="G21" i="12"/>
  <c r="H21" i="12"/>
  <c r="L21" i="12"/>
  <c r="W21" i="12" s="1"/>
  <c r="M21" i="12"/>
  <c r="Q21" i="12"/>
  <c r="R21" i="12"/>
  <c r="V21" i="12"/>
  <c r="G22" i="12"/>
  <c r="H22" i="12"/>
  <c r="L22" i="12"/>
  <c r="W22" i="12" s="1"/>
  <c r="M22" i="12"/>
  <c r="Q22" i="12"/>
  <c r="R22" i="12"/>
  <c r="V22" i="12"/>
  <c r="G23" i="12"/>
  <c r="H23" i="12"/>
  <c r="L23" i="12"/>
  <c r="W23" i="12" s="1"/>
  <c r="M23" i="12"/>
  <c r="Q23" i="12"/>
  <c r="R23" i="12"/>
  <c r="V23" i="12"/>
  <c r="G24" i="12"/>
  <c r="W24" i="12" s="1"/>
  <c r="H24" i="12"/>
  <c r="L24" i="12"/>
  <c r="M24" i="12"/>
  <c r="Q24" i="12"/>
  <c r="R24" i="12"/>
  <c r="V24" i="12"/>
  <c r="G8" i="11"/>
  <c r="H8" i="11"/>
  <c r="L8" i="11"/>
  <c r="W8" i="11" s="1"/>
  <c r="M8" i="11"/>
  <c r="Q8" i="11"/>
  <c r="R8" i="11"/>
  <c r="V8" i="11"/>
  <c r="G9" i="11"/>
  <c r="H9" i="11"/>
  <c r="L9" i="11"/>
  <c r="M9" i="11"/>
  <c r="Q9" i="11"/>
  <c r="R9" i="11"/>
  <c r="V9" i="11"/>
  <c r="W9" i="11" s="1"/>
  <c r="G10" i="11"/>
  <c r="H10" i="11"/>
  <c r="L10" i="11"/>
  <c r="M10" i="11"/>
  <c r="Q10" i="11"/>
  <c r="R10" i="11"/>
  <c r="V10" i="11"/>
  <c r="W10" i="11" s="1"/>
  <c r="G11" i="11"/>
  <c r="H11" i="11"/>
  <c r="L11" i="11"/>
  <c r="M11" i="11"/>
  <c r="Q11" i="11"/>
  <c r="R11" i="11"/>
  <c r="V11" i="11"/>
  <c r="W11" i="11" s="1"/>
  <c r="G12" i="11"/>
  <c r="H12" i="11"/>
  <c r="L12" i="11"/>
  <c r="M12" i="11"/>
  <c r="Q12" i="11"/>
  <c r="R12" i="11"/>
  <c r="V12" i="11"/>
  <c r="W12" i="11" s="1"/>
  <c r="G13" i="11"/>
  <c r="H13" i="11"/>
  <c r="L13" i="11"/>
  <c r="W13" i="11" s="1"/>
  <c r="M13" i="11"/>
  <c r="Q13" i="11"/>
  <c r="R13" i="11"/>
  <c r="V13" i="11"/>
  <c r="G14" i="11"/>
  <c r="H14" i="11"/>
  <c r="L14" i="11"/>
  <c r="W14" i="11" s="1"/>
  <c r="M14" i="11"/>
  <c r="Q14" i="11"/>
  <c r="R14" i="11"/>
  <c r="V14" i="11"/>
  <c r="G15" i="11"/>
  <c r="H15" i="11"/>
  <c r="L15" i="11"/>
  <c r="W15" i="11" s="1"/>
  <c r="M15" i="11"/>
  <c r="Q15" i="11"/>
  <c r="R15" i="11"/>
  <c r="V15" i="11"/>
  <c r="G16" i="11"/>
  <c r="H16" i="11"/>
  <c r="L16" i="11"/>
  <c r="W16" i="11" s="1"/>
  <c r="M16" i="11"/>
  <c r="Q16" i="11"/>
  <c r="R16" i="11"/>
  <c r="V16" i="11"/>
  <c r="G17" i="11"/>
  <c r="H17" i="11"/>
  <c r="L17" i="11"/>
  <c r="W17" i="11" s="1"/>
  <c r="M17" i="11"/>
  <c r="Q17" i="11"/>
  <c r="R17" i="11"/>
  <c r="V17" i="11"/>
  <c r="G18" i="11"/>
  <c r="H18" i="11"/>
  <c r="L18" i="11"/>
  <c r="W18" i="11" s="1"/>
  <c r="M18" i="11"/>
  <c r="Q18" i="11"/>
  <c r="R18" i="11"/>
  <c r="V18" i="11"/>
  <c r="G19" i="11"/>
  <c r="H19" i="11"/>
  <c r="L19" i="11"/>
  <c r="M19" i="11"/>
  <c r="Q19" i="11"/>
  <c r="W19" i="11" s="1"/>
  <c r="R19" i="11"/>
  <c r="V19" i="11"/>
  <c r="G8" i="10"/>
  <c r="H8" i="10"/>
  <c r="L8" i="10"/>
  <c r="M8" i="10"/>
  <c r="Q8" i="10"/>
  <c r="R8" i="10"/>
  <c r="V8" i="10"/>
  <c r="W8" i="10"/>
  <c r="G9" i="10"/>
  <c r="H9" i="10"/>
  <c r="L9" i="10"/>
  <c r="M9" i="10"/>
  <c r="Q9" i="10"/>
  <c r="R9" i="10"/>
  <c r="V9" i="10"/>
  <c r="W9" i="10"/>
  <c r="G10" i="10"/>
  <c r="H10" i="10"/>
  <c r="L10" i="10"/>
  <c r="M10" i="10"/>
  <c r="Q10" i="10"/>
  <c r="R10" i="10"/>
  <c r="V10" i="10"/>
  <c r="W10" i="10"/>
  <c r="G11" i="10"/>
  <c r="H11" i="10"/>
  <c r="L11" i="10"/>
  <c r="M11" i="10"/>
  <c r="Q11" i="10"/>
  <c r="R11" i="10"/>
  <c r="V11" i="10"/>
  <c r="W11" i="10"/>
  <c r="G12" i="10"/>
  <c r="H12" i="10"/>
  <c r="L12" i="10"/>
  <c r="M12" i="10"/>
  <c r="Q12" i="10"/>
  <c r="R12" i="10"/>
  <c r="V12" i="10"/>
  <c r="W12" i="10"/>
  <c r="G13" i="10"/>
  <c r="H13" i="10"/>
  <c r="L13" i="10"/>
  <c r="M13" i="10"/>
  <c r="Q13" i="10"/>
  <c r="R13" i="10"/>
  <c r="V13" i="10"/>
  <c r="W13" i="10"/>
  <c r="G14" i="10"/>
  <c r="H14" i="10"/>
  <c r="L14" i="10"/>
  <c r="M14" i="10"/>
  <c r="Q14" i="10"/>
  <c r="R14" i="10"/>
  <c r="V14" i="10"/>
  <c r="W14" i="10"/>
  <c r="G15" i="10"/>
  <c r="H15" i="10"/>
  <c r="L15" i="10"/>
  <c r="M15" i="10"/>
  <c r="Q15" i="10"/>
  <c r="R15" i="10"/>
  <c r="V15" i="10"/>
  <c r="W15" i="10"/>
  <c r="G16" i="10"/>
  <c r="H16" i="10"/>
  <c r="L16" i="10"/>
  <c r="M16" i="10"/>
  <c r="Q16" i="10"/>
  <c r="R16" i="10"/>
  <c r="V16" i="10"/>
  <c r="W16" i="10"/>
  <c r="G17" i="10"/>
  <c r="H17" i="10"/>
  <c r="L17" i="10"/>
  <c r="M17" i="10"/>
  <c r="Q17" i="10"/>
  <c r="R17" i="10"/>
  <c r="V17" i="10"/>
  <c r="W17" i="10"/>
  <c r="G18" i="10"/>
  <c r="H18" i="10"/>
  <c r="L18" i="10"/>
  <c r="M18" i="10"/>
  <c r="Q18" i="10"/>
  <c r="R18" i="10"/>
  <c r="V18" i="10"/>
  <c r="W18" i="10"/>
  <c r="G8" i="9"/>
  <c r="W8" i="9" s="1"/>
  <c r="H8" i="9"/>
  <c r="L8" i="9"/>
  <c r="M8" i="9"/>
  <c r="Q8" i="9"/>
  <c r="R8" i="9"/>
  <c r="V8" i="9"/>
  <c r="G9" i="9"/>
  <c r="W9" i="9" s="1"/>
  <c r="H9" i="9"/>
  <c r="L9" i="9"/>
  <c r="M9" i="9"/>
  <c r="Q9" i="9"/>
  <c r="R9" i="9"/>
  <c r="V9" i="9"/>
  <c r="G10" i="9"/>
  <c r="W10" i="9" s="1"/>
  <c r="H10" i="9"/>
  <c r="L10" i="9"/>
  <c r="M10" i="9"/>
  <c r="Q10" i="9"/>
  <c r="R10" i="9"/>
  <c r="V10" i="9"/>
  <c r="G8" i="7"/>
  <c r="H8" i="7"/>
  <c r="L8" i="7"/>
  <c r="M8" i="7"/>
  <c r="Q8" i="7"/>
  <c r="R8" i="7"/>
  <c r="V8" i="7"/>
  <c r="W8" i="7"/>
  <c r="G9" i="7"/>
  <c r="H9" i="7"/>
  <c r="L9" i="7"/>
  <c r="M9" i="7"/>
  <c r="Q9" i="7"/>
  <c r="R9" i="7"/>
  <c r="V9" i="7"/>
  <c r="W9" i="7"/>
  <c r="G10" i="7"/>
  <c r="H10" i="7"/>
  <c r="L10" i="7"/>
  <c r="M10" i="7"/>
  <c r="Q10" i="7"/>
  <c r="R10" i="7"/>
  <c r="V10" i="7"/>
  <c r="W10" i="7"/>
  <c r="G11" i="7"/>
  <c r="H11" i="7"/>
  <c r="L11" i="7"/>
  <c r="M11" i="7"/>
  <c r="Q11" i="7"/>
  <c r="R11" i="7"/>
  <c r="V11" i="7"/>
  <c r="W11" i="7"/>
  <c r="G12" i="7"/>
  <c r="H12" i="7"/>
  <c r="L12" i="7"/>
  <c r="M12" i="7"/>
  <c r="Q12" i="7"/>
  <c r="R12" i="7"/>
  <c r="V12" i="7"/>
  <c r="W12" i="7"/>
  <c r="G13" i="7"/>
  <c r="H13" i="7"/>
  <c r="L13" i="7"/>
  <c r="M13" i="7"/>
  <c r="Q13" i="7"/>
  <c r="R13" i="7"/>
  <c r="V13" i="7"/>
  <c r="W13" i="7"/>
  <c r="G14" i="7"/>
  <c r="H14" i="7"/>
  <c r="L14" i="7"/>
  <c r="M14" i="7"/>
  <c r="Q14" i="7"/>
  <c r="R14" i="7"/>
  <c r="V14" i="7"/>
  <c r="W14" i="7"/>
  <c r="G8" i="6"/>
  <c r="W8" i="6" s="1"/>
  <c r="H8" i="6"/>
  <c r="L8" i="6"/>
  <c r="M8" i="6"/>
  <c r="Q8" i="6"/>
  <c r="R8" i="6"/>
  <c r="V8" i="6"/>
  <c r="G9" i="6"/>
  <c r="W9" i="6" s="1"/>
  <c r="H9" i="6"/>
  <c r="L9" i="6"/>
  <c r="M9" i="6"/>
  <c r="Q9" i="6"/>
  <c r="R9" i="6"/>
  <c r="V9" i="6"/>
  <c r="G10" i="6"/>
  <c r="W10" i="6" s="1"/>
  <c r="H10" i="6"/>
  <c r="L10" i="6"/>
  <c r="M10" i="6"/>
  <c r="Q10" i="6"/>
  <c r="R10" i="6"/>
  <c r="V10" i="6"/>
  <c r="G11" i="6"/>
  <c r="W11" i="6" s="1"/>
  <c r="H11" i="6"/>
  <c r="L11" i="6"/>
  <c r="M11" i="6"/>
  <c r="Q11" i="6"/>
  <c r="R11" i="6"/>
  <c r="V11" i="6"/>
  <c r="G12" i="6"/>
  <c r="W12" i="6" s="1"/>
  <c r="H12" i="6"/>
  <c r="L12" i="6"/>
  <c r="M12" i="6"/>
  <c r="Q12" i="6"/>
  <c r="R12" i="6"/>
  <c r="V12" i="6"/>
  <c r="G13" i="6"/>
  <c r="W13" i="6" s="1"/>
  <c r="H13" i="6"/>
  <c r="L13" i="6"/>
  <c r="M13" i="6"/>
  <c r="Q13" i="6"/>
  <c r="R13" i="6"/>
  <c r="V13" i="6"/>
  <c r="G14" i="6"/>
  <c r="W14" i="6" s="1"/>
  <c r="H14" i="6"/>
  <c r="L14" i="6"/>
  <c r="M14" i="6"/>
  <c r="Q14" i="6"/>
  <c r="R14" i="6"/>
  <c r="V14" i="6"/>
  <c r="G15" i="6"/>
  <c r="W15" i="6" s="1"/>
  <c r="H15" i="6"/>
  <c r="L15" i="6"/>
  <c r="M15" i="6"/>
  <c r="Q15" i="6"/>
  <c r="R15" i="6"/>
  <c r="V15" i="6"/>
  <c r="G16" i="6"/>
  <c r="W16" i="6" s="1"/>
  <c r="H16" i="6"/>
  <c r="L16" i="6"/>
  <c r="M16" i="6"/>
  <c r="Q16" i="6"/>
  <c r="R16" i="6"/>
  <c r="V16" i="6"/>
  <c r="G17" i="6"/>
  <c r="W17" i="6" s="1"/>
  <c r="H17" i="6"/>
  <c r="L17" i="6"/>
  <c r="M17" i="6"/>
  <c r="Q17" i="6"/>
  <c r="R17" i="6"/>
  <c r="V17" i="6"/>
  <c r="G18" i="6"/>
  <c r="W18" i="6" s="1"/>
  <c r="H18" i="6"/>
  <c r="L18" i="6"/>
  <c r="M18" i="6"/>
  <c r="Q18" i="6"/>
  <c r="R18" i="6"/>
  <c r="V18" i="6"/>
  <c r="G19" i="6"/>
  <c r="W19" i="6" s="1"/>
  <c r="H19" i="6"/>
  <c r="L19" i="6"/>
  <c r="M19" i="6"/>
  <c r="Q19" i="6"/>
  <c r="R19" i="6"/>
  <c r="V19" i="6"/>
  <c r="G20" i="6"/>
  <c r="W20" i="6" s="1"/>
  <c r="H20" i="6"/>
  <c r="L20" i="6"/>
  <c r="M20" i="6"/>
  <c r="Q20" i="6"/>
  <c r="R20" i="6"/>
  <c r="V20" i="6"/>
  <c r="G21" i="6"/>
  <c r="W21" i="6" s="1"/>
  <c r="H21" i="6"/>
  <c r="L21" i="6"/>
  <c r="M21" i="6"/>
  <c r="Q21" i="6"/>
  <c r="R21" i="6"/>
  <c r="V21" i="6"/>
  <c r="G22" i="6"/>
  <c r="W22" i="6" s="1"/>
  <c r="H22" i="6"/>
  <c r="L22" i="6"/>
  <c r="M22" i="6"/>
  <c r="Q22" i="6"/>
  <c r="R22" i="6"/>
  <c r="V22" i="6"/>
  <c r="G23" i="6"/>
  <c r="W23" i="6" s="1"/>
  <c r="H23" i="6"/>
  <c r="L23" i="6"/>
  <c r="M23" i="6"/>
  <c r="Q23" i="6"/>
  <c r="R23" i="6"/>
  <c r="V23" i="6"/>
  <c r="G24" i="6"/>
  <c r="W24" i="6" s="1"/>
  <c r="H24" i="6"/>
  <c r="L24" i="6"/>
  <c r="M24" i="6"/>
  <c r="Q24" i="6"/>
  <c r="R24" i="6"/>
  <c r="V24" i="6"/>
  <c r="G25" i="6"/>
  <c r="W25" i="6" s="1"/>
  <c r="H25" i="6"/>
  <c r="L25" i="6"/>
  <c r="M25" i="6"/>
  <c r="Q25" i="6"/>
  <c r="R25" i="6"/>
  <c r="V25" i="6"/>
  <c r="G26" i="6"/>
  <c r="W26" i="6" s="1"/>
  <c r="H26" i="6"/>
  <c r="L26" i="6"/>
  <c r="M26" i="6"/>
  <c r="Q26" i="6"/>
  <c r="R26" i="6"/>
  <c r="V26" i="6"/>
  <c r="G27" i="6"/>
  <c r="W27" i="6" s="1"/>
  <c r="H27" i="6"/>
  <c r="L27" i="6"/>
  <c r="M27" i="6"/>
  <c r="Q27" i="6"/>
  <c r="R27" i="6"/>
  <c r="V27" i="6"/>
  <c r="V19" i="18"/>
  <c r="R19" i="18"/>
  <c r="Q19" i="18"/>
  <c r="M19" i="18"/>
  <c r="L19" i="18"/>
  <c r="H19" i="18"/>
  <c r="G19" i="18"/>
  <c r="V18" i="18"/>
  <c r="R18" i="18"/>
  <c r="Q18" i="18"/>
  <c r="M18" i="18"/>
  <c r="L18" i="18"/>
  <c r="H18" i="18"/>
  <c r="G18" i="18"/>
  <c r="V17" i="18"/>
  <c r="R17" i="18"/>
  <c r="Q17" i="18"/>
  <c r="M17" i="18"/>
  <c r="L17" i="18"/>
  <c r="W17" i="18" s="1"/>
  <c r="H17" i="18"/>
  <c r="G17" i="18"/>
  <c r="V16" i="18"/>
  <c r="R16" i="18"/>
  <c r="Q16" i="18"/>
  <c r="M16" i="18"/>
  <c r="L16" i="18"/>
  <c r="H16" i="18"/>
  <c r="G16" i="18"/>
  <c r="V15" i="18"/>
  <c r="R15" i="18"/>
  <c r="Q15" i="18"/>
  <c r="M15" i="18"/>
  <c r="L15" i="18"/>
  <c r="H15" i="18"/>
  <c r="G15" i="18"/>
  <c r="V14" i="18"/>
  <c r="R14" i="18"/>
  <c r="Q14" i="18"/>
  <c r="M14" i="18"/>
  <c r="L14" i="18"/>
  <c r="H14" i="18"/>
  <c r="G14" i="18"/>
  <c r="W14" i="18" s="1"/>
  <c r="V13" i="18"/>
  <c r="R13" i="18"/>
  <c r="Q13" i="18"/>
  <c r="M13" i="18"/>
  <c r="L13" i="18"/>
  <c r="H13" i="18"/>
  <c r="G13" i="18"/>
  <c r="V7" i="18"/>
  <c r="R7" i="18"/>
  <c r="Q7" i="18"/>
  <c r="M7" i="18"/>
  <c r="L7" i="18"/>
  <c r="H7" i="18"/>
  <c r="G7" i="18"/>
  <c r="V19" i="17"/>
  <c r="R19" i="17"/>
  <c r="Q19" i="17"/>
  <c r="M19" i="17"/>
  <c r="L19" i="17"/>
  <c r="H19" i="17"/>
  <c r="G19" i="17"/>
  <c r="W19" i="17" s="1"/>
  <c r="V18" i="17"/>
  <c r="W18" i="17" s="1"/>
  <c r="R18" i="17"/>
  <c r="Q18" i="17"/>
  <c r="M18" i="17"/>
  <c r="L18" i="17"/>
  <c r="H18" i="17"/>
  <c r="G18" i="17"/>
  <c r="V17" i="17"/>
  <c r="W17" i="17" s="1"/>
  <c r="R17" i="17"/>
  <c r="Q17" i="17"/>
  <c r="M17" i="17"/>
  <c r="L17" i="17"/>
  <c r="H17" i="17"/>
  <c r="G17" i="17"/>
  <c r="V7" i="17"/>
  <c r="R7" i="17"/>
  <c r="Q7" i="17"/>
  <c r="M7" i="17"/>
  <c r="L7" i="17"/>
  <c r="H7" i="17"/>
  <c r="G7" i="17"/>
  <c r="Q6" i="17"/>
  <c r="G6" i="17"/>
  <c r="E9" i="2"/>
  <c r="D23" i="2"/>
  <c r="D24" i="2"/>
  <c r="D25" i="2"/>
  <c r="D26" i="2"/>
  <c r="D27" i="2"/>
  <c r="D28" i="2"/>
  <c r="D29" i="2"/>
  <c r="D30" i="2"/>
  <c r="W16" i="20" l="1"/>
  <c r="W17" i="20"/>
  <c r="W18" i="20"/>
  <c r="W19" i="20"/>
  <c r="L6" i="20"/>
  <c r="Q6" i="18"/>
  <c r="W15" i="18"/>
  <c r="W16" i="18"/>
  <c r="V6" i="18"/>
  <c r="W19" i="18"/>
  <c r="W13" i="18"/>
  <c r="L6" i="18"/>
  <c r="W18" i="18"/>
  <c r="V6" i="17"/>
  <c r="W6" i="17"/>
  <c r="W7" i="17"/>
  <c r="W7" i="20"/>
  <c r="G6" i="20"/>
  <c r="W7" i="18"/>
  <c r="W6" i="18" s="1"/>
  <c r="G6" i="18"/>
  <c r="L6" i="17"/>
  <c r="B16" i="6"/>
  <c r="B15" i="6"/>
  <c r="B14" i="6"/>
  <c r="B13" i="6"/>
  <c r="B12" i="6"/>
  <c r="B11" i="6"/>
  <c r="B10" i="6"/>
  <c r="B9" i="6"/>
  <c r="B8" i="6"/>
  <c r="B7" i="6"/>
  <c r="W6" i="20" l="1"/>
  <c r="V7" i="16"/>
  <c r="R7" i="16"/>
  <c r="Q7" i="16"/>
  <c r="M7" i="16"/>
  <c r="L7" i="16"/>
  <c r="H7" i="16"/>
  <c r="G7" i="16"/>
  <c r="V7" i="15"/>
  <c r="R7" i="15"/>
  <c r="Q7" i="15"/>
  <c r="M7" i="15"/>
  <c r="L7" i="15"/>
  <c r="H7" i="15"/>
  <c r="G7" i="15"/>
  <c r="V7" i="14"/>
  <c r="R7" i="14"/>
  <c r="Q7" i="14"/>
  <c r="M7" i="14"/>
  <c r="L7" i="14"/>
  <c r="H7" i="14"/>
  <c r="G7" i="14"/>
  <c r="V25" i="13"/>
  <c r="R25" i="13"/>
  <c r="Q25" i="13"/>
  <c r="M25" i="13"/>
  <c r="L25" i="13"/>
  <c r="H25" i="13"/>
  <c r="G25" i="13"/>
  <c r="V24" i="13"/>
  <c r="R24" i="13"/>
  <c r="Q24" i="13"/>
  <c r="M24" i="13"/>
  <c r="L24" i="13"/>
  <c r="H24" i="13"/>
  <c r="G24" i="13"/>
  <c r="W24" i="13" s="1"/>
  <c r="V23" i="13"/>
  <c r="R23" i="13"/>
  <c r="Q23" i="13"/>
  <c r="M23" i="13"/>
  <c r="L23" i="13"/>
  <c r="H23" i="13"/>
  <c r="G23" i="13"/>
  <c r="V22" i="13"/>
  <c r="R22" i="13"/>
  <c r="Q22" i="13"/>
  <c r="M22" i="13"/>
  <c r="L22" i="13"/>
  <c r="H22" i="13"/>
  <c r="G22" i="13"/>
  <c r="V21" i="13"/>
  <c r="R21" i="13"/>
  <c r="Q21" i="13"/>
  <c r="M21" i="13"/>
  <c r="L21" i="13"/>
  <c r="H21" i="13"/>
  <c r="G21" i="13"/>
  <c r="V20" i="13"/>
  <c r="R20" i="13"/>
  <c r="Q20" i="13"/>
  <c r="M20" i="13"/>
  <c r="L20" i="13"/>
  <c r="H20" i="13"/>
  <c r="G20" i="13"/>
  <c r="W20" i="13" s="1"/>
  <c r="V19" i="13"/>
  <c r="R19" i="13"/>
  <c r="Q19" i="13"/>
  <c r="M19" i="13"/>
  <c r="L19" i="13"/>
  <c r="H19" i="13"/>
  <c r="G19" i="13"/>
  <c r="V7" i="13"/>
  <c r="R7" i="13"/>
  <c r="Q7" i="13"/>
  <c r="M7" i="13"/>
  <c r="L7" i="13"/>
  <c r="H7" i="13"/>
  <c r="G7" i="13"/>
  <c r="W7" i="13" s="1"/>
  <c r="V7" i="12"/>
  <c r="R7" i="12"/>
  <c r="Q7" i="12"/>
  <c r="M7" i="12"/>
  <c r="L7" i="12"/>
  <c r="H7" i="12"/>
  <c r="G7" i="12"/>
  <c r="V25" i="11"/>
  <c r="R25" i="11"/>
  <c r="Q25" i="11"/>
  <c r="M25" i="11"/>
  <c r="L25" i="11"/>
  <c r="H25" i="11"/>
  <c r="G25" i="11"/>
  <c r="W25" i="11" s="1"/>
  <c r="V24" i="11"/>
  <c r="R24" i="11"/>
  <c r="Q24" i="11"/>
  <c r="M24" i="11"/>
  <c r="L24" i="11"/>
  <c r="H24" i="11"/>
  <c r="G24" i="11"/>
  <c r="V23" i="11"/>
  <c r="R23" i="11"/>
  <c r="Q23" i="11"/>
  <c r="M23" i="11"/>
  <c r="L23" i="11"/>
  <c r="H23" i="11"/>
  <c r="G23" i="11"/>
  <c r="V22" i="11"/>
  <c r="R22" i="11"/>
  <c r="Q22" i="11"/>
  <c r="M22" i="11"/>
  <c r="L22" i="11"/>
  <c r="H22" i="11"/>
  <c r="G22" i="11"/>
  <c r="V21" i="11"/>
  <c r="R21" i="11"/>
  <c r="Q21" i="11"/>
  <c r="M21" i="11"/>
  <c r="L21" i="11"/>
  <c r="H21" i="11"/>
  <c r="G21" i="11"/>
  <c r="W21" i="11" s="1"/>
  <c r="V20" i="11"/>
  <c r="R20" i="11"/>
  <c r="Q20" i="11"/>
  <c r="M20" i="11"/>
  <c r="L20" i="11"/>
  <c r="H20" i="11"/>
  <c r="G20" i="11"/>
  <c r="V7" i="11"/>
  <c r="R7" i="11"/>
  <c r="Q7" i="11"/>
  <c r="M7" i="11"/>
  <c r="L7" i="11"/>
  <c r="H7" i="11"/>
  <c r="G7" i="11"/>
  <c r="V7" i="10"/>
  <c r="R7" i="10"/>
  <c r="Q7" i="10"/>
  <c r="M7" i="10"/>
  <c r="L7" i="10"/>
  <c r="H7" i="10"/>
  <c r="G7" i="10"/>
  <c r="V25" i="9"/>
  <c r="R25" i="9"/>
  <c r="Q25" i="9"/>
  <c r="M25" i="9"/>
  <c r="L25" i="9"/>
  <c r="H25" i="9"/>
  <c r="G25" i="9"/>
  <c r="V24" i="9"/>
  <c r="R24" i="9"/>
  <c r="Q24" i="9"/>
  <c r="M24" i="9"/>
  <c r="L24" i="9"/>
  <c r="H24" i="9"/>
  <c r="G24" i="9"/>
  <c r="V23" i="9"/>
  <c r="R23" i="9"/>
  <c r="Q23" i="9"/>
  <c r="M23" i="9"/>
  <c r="L23" i="9"/>
  <c r="H23" i="9"/>
  <c r="G23" i="9"/>
  <c r="W23" i="9" s="1"/>
  <c r="V22" i="9"/>
  <c r="R22" i="9"/>
  <c r="Q22" i="9"/>
  <c r="M22" i="9"/>
  <c r="L22" i="9"/>
  <c r="H22" i="9"/>
  <c r="G22" i="9"/>
  <c r="V21" i="9"/>
  <c r="R21" i="9"/>
  <c r="Q21" i="9"/>
  <c r="M21" i="9"/>
  <c r="L21" i="9"/>
  <c r="H21" i="9"/>
  <c r="G21" i="9"/>
  <c r="V20" i="9"/>
  <c r="R20" i="9"/>
  <c r="Q20" i="9"/>
  <c r="M20" i="9"/>
  <c r="L20" i="9"/>
  <c r="H20" i="9"/>
  <c r="G20" i="9"/>
  <c r="V19" i="9"/>
  <c r="R19" i="9"/>
  <c r="Q19" i="9"/>
  <c r="M19" i="9"/>
  <c r="L19" i="9"/>
  <c r="H19" i="9"/>
  <c r="G19" i="9"/>
  <c r="W19" i="9" s="1"/>
  <c r="V18" i="9"/>
  <c r="R18" i="9"/>
  <c r="Q18" i="9"/>
  <c r="M18" i="9"/>
  <c r="L18" i="9"/>
  <c r="H18" i="9"/>
  <c r="G18" i="9"/>
  <c r="W18" i="9" s="1"/>
  <c r="V17" i="9"/>
  <c r="R17" i="9"/>
  <c r="Q17" i="9"/>
  <c r="M17" i="9"/>
  <c r="L17" i="9"/>
  <c r="H17" i="9"/>
  <c r="G17" i="9"/>
  <c r="V16" i="9"/>
  <c r="R16" i="9"/>
  <c r="Q16" i="9"/>
  <c r="M16" i="9"/>
  <c r="L16" i="9"/>
  <c r="H16" i="9"/>
  <c r="G16" i="9"/>
  <c r="V15" i="9"/>
  <c r="R15" i="9"/>
  <c r="Q15" i="9"/>
  <c r="M15" i="9"/>
  <c r="L15" i="9"/>
  <c r="H15" i="9"/>
  <c r="G15" i="9"/>
  <c r="W15" i="9" s="1"/>
  <c r="V14" i="9"/>
  <c r="R14" i="9"/>
  <c r="Q14" i="9"/>
  <c r="M14" i="9"/>
  <c r="L14" i="9"/>
  <c r="H14" i="9"/>
  <c r="G14" i="9"/>
  <c r="V13" i="9"/>
  <c r="R13" i="9"/>
  <c r="Q13" i="9"/>
  <c r="M13" i="9"/>
  <c r="L13" i="9"/>
  <c r="H13" i="9"/>
  <c r="G13" i="9"/>
  <c r="V12" i="9"/>
  <c r="R12" i="9"/>
  <c r="Q12" i="9"/>
  <c r="M12" i="9"/>
  <c r="L12" i="9"/>
  <c r="H12" i="9"/>
  <c r="G12" i="9"/>
  <c r="V11" i="9"/>
  <c r="R11" i="9"/>
  <c r="Q11" i="9"/>
  <c r="M11" i="9"/>
  <c r="L11" i="9"/>
  <c r="H11" i="9"/>
  <c r="G11" i="9"/>
  <c r="V7" i="9"/>
  <c r="R7" i="9"/>
  <c r="Q7" i="9"/>
  <c r="M7" i="9"/>
  <c r="L7" i="9"/>
  <c r="H7" i="9"/>
  <c r="G7" i="9"/>
  <c r="V16" i="7"/>
  <c r="R16" i="7"/>
  <c r="Q16" i="7"/>
  <c r="M16" i="7"/>
  <c r="L16" i="7"/>
  <c r="H16" i="7"/>
  <c r="G16" i="7"/>
  <c r="V15" i="7"/>
  <c r="R15" i="7"/>
  <c r="Q15" i="7"/>
  <c r="M15" i="7"/>
  <c r="L15" i="7"/>
  <c r="H15" i="7"/>
  <c r="G15" i="7"/>
  <c r="V7" i="7"/>
  <c r="R7" i="7"/>
  <c r="Q7" i="7"/>
  <c r="M7" i="7"/>
  <c r="L7" i="7"/>
  <c r="H7" i="7"/>
  <c r="G7" i="7"/>
  <c r="V7" i="6"/>
  <c r="R7" i="6"/>
  <c r="Q7" i="6"/>
  <c r="M7" i="6"/>
  <c r="L7" i="6"/>
  <c r="H7" i="6"/>
  <c r="G7" i="6"/>
  <c r="D5" i="5"/>
  <c r="E5" i="5"/>
  <c r="F5" i="5"/>
  <c r="G5" i="5"/>
  <c r="H5" i="5"/>
  <c r="I5" i="5"/>
  <c r="C5" i="5"/>
  <c r="W7" i="15" l="1"/>
  <c r="V6" i="7"/>
  <c r="V6" i="9"/>
  <c r="W13" i="9"/>
  <c r="W7" i="11"/>
  <c r="W7" i="14"/>
  <c r="V6" i="6"/>
  <c r="W7" i="7"/>
  <c r="W17" i="9"/>
  <c r="W21" i="9"/>
  <c r="V6" i="11"/>
  <c r="V6" i="13"/>
  <c r="W22" i="13"/>
  <c r="L6" i="15"/>
  <c r="V6" i="15"/>
  <c r="W7" i="16"/>
  <c r="W7" i="6"/>
  <c r="Q6" i="6"/>
  <c r="W12" i="9"/>
  <c r="W14" i="9"/>
  <c r="W16" i="9"/>
  <c r="W20" i="9"/>
  <c r="W24" i="9"/>
  <c r="V6" i="10"/>
  <c r="W22" i="11"/>
  <c r="W7" i="12"/>
  <c r="V6" i="12"/>
  <c r="W21" i="13"/>
  <c r="W25" i="13"/>
  <c r="W7" i="9"/>
  <c r="W11" i="9"/>
  <c r="L6" i="13"/>
  <c r="V6" i="14"/>
  <c r="V6" i="16"/>
  <c r="L6" i="6"/>
  <c r="W15" i="7"/>
  <c r="L6" i="11"/>
  <c r="L6" i="12"/>
  <c r="L6" i="14"/>
  <c r="L6" i="16"/>
  <c r="Q6" i="7"/>
  <c r="Q6" i="9"/>
  <c r="W22" i="9"/>
  <c r="W20" i="11"/>
  <c r="W24" i="11"/>
  <c r="L6" i="7"/>
  <c r="L6" i="9"/>
  <c r="W25" i="9"/>
  <c r="W23" i="11"/>
  <c r="W19" i="13"/>
  <c r="W23" i="13"/>
  <c r="W16" i="7"/>
  <c r="Q6" i="11"/>
  <c r="Q6" i="12"/>
  <c r="Q6" i="13"/>
  <c r="Q6" i="14"/>
  <c r="Q6" i="15"/>
  <c r="Q6" i="16"/>
  <c r="Q6" i="10"/>
  <c r="W7" i="10"/>
  <c r="L6" i="10"/>
  <c r="G6" i="16"/>
  <c r="G6" i="15"/>
  <c r="G6" i="14"/>
  <c r="G6" i="13"/>
  <c r="G6" i="12"/>
  <c r="G6" i="11"/>
  <c r="G6" i="10"/>
  <c r="G6" i="9"/>
  <c r="G6" i="7"/>
  <c r="G6" i="6"/>
  <c r="K5" i="5"/>
  <c r="C6" i="2" s="1"/>
  <c r="D20" i="2" l="1"/>
  <c r="D21" i="2"/>
  <c r="D22" i="2"/>
  <c r="D12" i="2"/>
  <c r="D15" i="2"/>
  <c r="D18" i="2"/>
  <c r="D11" i="2"/>
  <c r="D19" i="2"/>
  <c r="D10" i="2"/>
  <c r="D14" i="2"/>
  <c r="D17" i="2"/>
  <c r="D16" i="2"/>
  <c r="D13" i="2"/>
  <c r="W6" i="16"/>
  <c r="W6" i="15"/>
  <c r="W6" i="11"/>
  <c r="W6" i="6"/>
  <c r="W6" i="12"/>
  <c r="W6" i="7"/>
  <c r="W6" i="14"/>
  <c r="W6" i="13"/>
  <c r="W6" i="9"/>
  <c r="W6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C8" authorId="0" shapeId="0" xr:uid="{00000000-0006-0000-0200-000001000000}">
      <text>
        <r>
          <rPr>
            <sz val="9"/>
            <color indexed="81"/>
            <rFont val="Segoe UI"/>
            <family val="2"/>
          </rPr>
          <t>CB - Conhecimentos Básicos
CE - Conhecimentos Específicos</t>
        </r>
      </text>
    </comment>
  </commentList>
</comments>
</file>

<file path=xl/sharedStrings.xml><?xml version="1.0" encoding="utf-8"?>
<sst xmlns="http://schemas.openxmlformats.org/spreadsheetml/2006/main" count="1440" uniqueCount="333">
  <si>
    <t>nº</t>
  </si>
  <si>
    <t>Disciplina</t>
  </si>
  <si>
    <t>Classificação</t>
  </si>
  <si>
    <t>Tempo sugerido</t>
  </si>
  <si>
    <t>Tempo efetivo</t>
  </si>
  <si>
    <t>Língua Portuguesa</t>
  </si>
  <si>
    <t>CB</t>
  </si>
  <si>
    <t>CE</t>
  </si>
  <si>
    <t xml:space="preserve">Disponível para estudo: </t>
  </si>
  <si>
    <t>Órgão</t>
  </si>
  <si>
    <t>Publicação</t>
  </si>
  <si>
    <t>Banca</t>
  </si>
  <si>
    <t>Link do edital</t>
  </si>
  <si>
    <t>Cargo</t>
  </si>
  <si>
    <t>Remuneração</t>
  </si>
  <si>
    <t>Incrições até</t>
  </si>
  <si>
    <t>Valor</t>
  </si>
  <si>
    <t>Data da Prova Objetiva</t>
  </si>
  <si>
    <t>Horas alocadas para estudo</t>
  </si>
  <si>
    <t>Intervalo</t>
  </si>
  <si>
    <t>Seg</t>
  </si>
  <si>
    <t>Ter</t>
  </si>
  <si>
    <t>Qua</t>
  </si>
  <si>
    <t>Qui</t>
  </si>
  <si>
    <t>Sex</t>
  </si>
  <si>
    <t>Sáb</t>
  </si>
  <si>
    <t>Dom</t>
  </si>
  <si>
    <t>06:00</t>
  </si>
  <si>
    <t>06:30</t>
  </si>
  <si>
    <t>07:00</t>
  </si>
  <si>
    <t>Estudar</t>
  </si>
  <si>
    <t>07:30</t>
  </si>
  <si>
    <t>estudar</t>
  </si>
  <si>
    <t>08:00</t>
  </si>
  <si>
    <t>08:30</t>
  </si>
  <si>
    <t>09:00</t>
  </si>
  <si>
    <t>09:30</t>
  </si>
  <si>
    <t>10:00</t>
  </si>
  <si>
    <t>10:30</t>
  </si>
  <si>
    <t>11:00</t>
  </si>
  <si>
    <t>11:30</t>
  </si>
  <si>
    <t>12:00</t>
  </si>
  <si>
    <t>12:30</t>
  </si>
  <si>
    <t>13:00</t>
  </si>
  <si>
    <t>13:30</t>
  </si>
  <si>
    <t>14:00</t>
  </si>
  <si>
    <t>14:30</t>
  </si>
  <si>
    <t>15:00</t>
  </si>
  <si>
    <t>15:30</t>
  </si>
  <si>
    <t>16:00</t>
  </si>
  <si>
    <t>16:30</t>
  </si>
  <si>
    <t>17:00</t>
  </si>
  <si>
    <t>17:30</t>
  </si>
  <si>
    <t>18:00</t>
  </si>
  <si>
    <t>18:30</t>
  </si>
  <si>
    <t>19:00</t>
  </si>
  <si>
    <t>19:30</t>
  </si>
  <si>
    <t>20:00</t>
  </si>
  <si>
    <t>20:30</t>
  </si>
  <si>
    <t>21:00</t>
  </si>
  <si>
    <t>21:30</t>
  </si>
  <si>
    <t>22:00</t>
  </si>
  <si>
    <t>22:30</t>
  </si>
  <si>
    <t>23:00</t>
  </si>
  <si>
    <t>23:30</t>
  </si>
  <si>
    <t>00:00</t>
  </si>
  <si>
    <t>Total</t>
  </si>
  <si>
    <t>Estudo inicial</t>
  </si>
  <si>
    <t>Total hora</t>
  </si>
  <si>
    <t>1º revisão (24 h)</t>
  </si>
  <si>
    <t>Total horas</t>
  </si>
  <si>
    <t>2ª revisão  (7 dias)</t>
  </si>
  <si>
    <t>3ª revisão (15 dias)</t>
  </si>
  <si>
    <t>Total de horas</t>
  </si>
  <si>
    <t>Disciplinas</t>
  </si>
  <si>
    <t>Conteúdo</t>
  </si>
  <si>
    <t>Data</t>
  </si>
  <si>
    <t>hora inicial</t>
  </si>
  <si>
    <t>hora final</t>
  </si>
  <si>
    <t>data sugerida</t>
  </si>
  <si>
    <t>Revisado?</t>
  </si>
  <si>
    <t>Não</t>
  </si>
  <si>
    <t>Sim</t>
  </si>
  <si>
    <t>Anotações</t>
  </si>
  <si>
    <t>Escolaridade</t>
  </si>
  <si>
    <t xml:space="preserve">Vagas </t>
  </si>
  <si>
    <t>Raciocínio Lógico Matemático</t>
  </si>
  <si>
    <t>Atualidades</t>
  </si>
  <si>
    <t>Legislação: Lei nº 8.112/1990 e alterações</t>
  </si>
  <si>
    <t>Direito Constitucional</t>
  </si>
  <si>
    <t>Direito Administrativo</t>
  </si>
  <si>
    <t>Direito Civil</t>
  </si>
  <si>
    <t>Direito Processual Civil</t>
  </si>
  <si>
    <t>Direito do Trabalho</t>
  </si>
  <si>
    <t>Direito Processual do Trabalho</t>
  </si>
  <si>
    <t>Direito Empresarial</t>
  </si>
  <si>
    <t>Direito Previdenciário</t>
  </si>
  <si>
    <t>Direito Penal</t>
  </si>
  <si>
    <t>Domínio da ortografia oficial.</t>
  </si>
  <si>
    <t xml:space="preserve"> Emprego da acentuação gráfica.</t>
  </si>
  <si>
    <t>Emprego dos sinais de pontuação.</t>
  </si>
  <si>
    <t xml:space="preserve"> Emprego do sinal indicativo de crase.</t>
  </si>
  <si>
    <t>Flexão nominal e verbal.</t>
  </si>
  <si>
    <t>Pronomes: emprego, formas de tratamento e colocação.</t>
  </si>
  <si>
    <t>Domínio dos mecanismos de coesão e coerência textual.</t>
  </si>
  <si>
    <t xml:space="preserve"> Emprego de tempos e modos verbais.</t>
  </si>
  <si>
    <t xml:space="preserve"> Vozes do verbo.</t>
  </si>
  <si>
    <t xml:space="preserve"> Concordância nominal e verbal.</t>
  </si>
  <si>
    <t xml:space="preserve"> Regência nominal e verbal.</t>
  </si>
  <si>
    <t>Morfossintaxe.</t>
  </si>
  <si>
    <t>Redação (confronto e reconhecimento de frases corretas e incorretas).</t>
  </si>
  <si>
    <t>Compreensão e interpretação de textos de gêneros variados.</t>
  </si>
  <si>
    <t>Reconhecimento de tipos e gêneros textuais.</t>
  </si>
  <si>
    <t>Figuras de linguagem.</t>
  </si>
  <si>
    <t>Argumentação.</t>
  </si>
  <si>
    <t>Discurso direto, indireto e indireto livre.</t>
  </si>
  <si>
    <t>Adequação da linguagem ao tipo de documento.</t>
  </si>
  <si>
    <t xml:space="preserve"> Classes de palavras e termos da oração.</t>
  </si>
  <si>
    <t xml:space="preserve"> Processos de coordenação e subordinação.</t>
  </si>
  <si>
    <t>Números inteiros e racionais: operações (adição, subtração, multiplicação, divisão, potenciação);</t>
  </si>
  <si>
    <t>expressões numéricas;</t>
  </si>
  <si>
    <t>múltiplos e divisores de números naturais; problemas.</t>
  </si>
  <si>
    <t>Frações e operações com frações.</t>
  </si>
  <si>
    <t xml:space="preserve"> Números e grandezas proporcionais: razões e proporções; divisão em partes proporcionais; regra de três; porcentagem e problemas.</t>
  </si>
  <si>
    <t xml:space="preserve"> Estrutura lógica de relações arbitrárias entre pessoas, lugares, objetos ou eventos fictícios; deduzir novas informações das relações fornecidas e avaliar as condições usadas para estabelecer a estrutura daquelas relações.</t>
  </si>
  <si>
    <t xml:space="preserve"> Compreensão e elaboração da lógica das situações por meio de: raciocínio verbal, raciocínio matemático, raciocínio sequencial, orientação espacial e temporal, formação de conceitos, discriminação de elementos.</t>
  </si>
  <si>
    <t xml:space="preserve"> Compreensão do processo lógico que, a partir de um conjunto de hipóteses, conduz, de forma válida, a conclusões determinadas</t>
  </si>
  <si>
    <t>Meio ambiente e sociedade: problemas, políticas públicas, organizações não governamentais, aspectos locais e aspectos globais.</t>
  </si>
  <si>
    <t>Descobertas e inovações científicas na atualidade e seus impactos na sociedade contemporânea.</t>
  </si>
  <si>
    <t>Mundo Contemporâneo: elementos de política internacional e brasileira; cultura internacional e cultura brasileira (música, literatura, artes, arquitetura, rádio, cinema, teatro, jornais, revistas e televisão); elementos de economia internacional contemporânea; panorama da economia brasileira.</t>
  </si>
  <si>
    <t>Ética e cidadania</t>
  </si>
  <si>
    <t>Das Disposições Preliminares;</t>
  </si>
  <si>
    <t>Do Provimento, Da Vacância, Da Remoção, Da Redistribuição e Da Substituição;</t>
  </si>
  <si>
    <t>Dos Direitos e Vantagens: Do Vencimento e da Remuneração, Das Vantagens, Das Férias, Das Licenças e Dos Afastamentos;</t>
  </si>
  <si>
    <t>Do Regime Disciplinar: Dos Deveres, Das Proibições, Da Acumulação, Das Responsabilidades e Das Penalidades.</t>
  </si>
  <si>
    <t>Processo administrativo disciplinar.</t>
  </si>
  <si>
    <t xml:space="preserve"> Lei nº 9.784/1999.</t>
  </si>
  <si>
    <t>Lei nº 8.429/1992 e Lei nº 14.230/2021.</t>
  </si>
  <si>
    <t>Nova Lei de Licitações (Lei 14.133/2021).</t>
  </si>
  <si>
    <t>Lei n° 13.709/2018 (LGPD).</t>
  </si>
  <si>
    <t xml:space="preserve"> Lei 13.146/2015 (Institui a Lei Brasileira de Inclusão da Pessoa com Deficiência).</t>
  </si>
  <si>
    <t>Regimento Interno do TRT da 16ª Região.</t>
  </si>
  <si>
    <t>Resolução CNJ n° 400/2021 (Política de Sustentabilidade no âmbito do Poder Judiciário)</t>
  </si>
  <si>
    <t>Constituição: princípios fundamentais.</t>
  </si>
  <si>
    <t>Da aplicabilidade e interpretação das normas constitucionais; vigência e eficácia das normas constitucionais.</t>
  </si>
  <si>
    <t>Controle de constitucionalidade: sistemas difuso e concentrado; ação direta de inconstitucionalidade; ação declaratória de constitucionalidade e arguição de descumprimento de preceito fundamental.</t>
  </si>
  <si>
    <t xml:space="preserve"> Dos direitos e garantias fundamentais: dos direitos e deveres individuais e coletivos; dos direitos sociais; dos direitos de nacionalidade; dos direitos políticos.</t>
  </si>
  <si>
    <t>Da organização do Estado: da organização político administrativa; da União, dos Estados Federados, dos Municípios, do Distrito Federal e dos Territórios.</t>
  </si>
  <si>
    <t>Da Administração Pública: disposições gerais; dos servidores públicos.</t>
  </si>
  <si>
    <t>Da Organização dos Poderes.</t>
  </si>
  <si>
    <t>Do Poder Executivo: das atribuições e responsabilidades do Presidente da República.</t>
  </si>
  <si>
    <t>Do Poder Legislativo: do Congresso Nacional, das atribuições do Congresso Nacional, da Câmara dos Deputados e do Senado Federal, do Processo Legislativo, da fiscalização contábil, financeira e orçamentária.</t>
  </si>
  <si>
    <t>Do Poder Judiciário: disposições gerais; do Supremo Tribunal Federal;</t>
  </si>
  <si>
    <t>do Conselho Nacional de Justiça: organização e competência; do Superior Tribunal de Justiça; dos Tribunais e Juízes do Trabalho; do Conselho Superior da Justiça do Trabalho: organização e competência.</t>
  </si>
  <si>
    <t>Das funções essenciais à Justiça: do Ministério Público; da Advocacia Pública; da Advocacia e da Defensoria Pública.</t>
  </si>
  <si>
    <t>Administração pública: princípios básicos. Poderes administrativos: poder hierárquico, poder disciplinar, poder regulamentar, poder de polícia, uso e abuso do poder.</t>
  </si>
  <si>
    <t>Ato administrativo: conceito, requisitos e atributos; anulação, revogação e convalidação; discricionariedade e vinculação.</t>
  </si>
  <si>
    <t>Organização administrativa: administração direta e indireta; centralizada e descentralizada; autarquias, fundações, empresas públicas, sociedades de economia mista.</t>
  </si>
  <si>
    <t xml:space="preserve"> Consórcios públicos (Lei nº 11.107/2005). Órgãos públicos: conceito, natureza e classificação. Servidores públicos: cargo, emprego e função públicos.</t>
  </si>
  <si>
    <t>Lei nº 8.112/1990 (Regime Jurídico dos Servidores Públicos Civis da União e alterações): disposições preliminares; provimento, vacância, remoção, redistribuição e substituição;</t>
  </si>
  <si>
    <t>direitos e vantagens: vencimento e remuneração, vantagens, férias, licenças, afastamentos, direito de petição;</t>
  </si>
  <si>
    <t>regime disciplinar: deveres e proibições, acumulação, responsabilidades, penalidades; processo administrativo disciplinar.</t>
  </si>
  <si>
    <t>Processo administrativo (Lei nº 9.784/1999).</t>
  </si>
  <si>
    <t>Controle e responsabilização da administração: controle administrativo; controle judicial; controle legislativo.</t>
  </si>
  <si>
    <t xml:space="preserve"> Responsabilidade extracontratual do Estado.</t>
  </si>
  <si>
    <t xml:space="preserve"> Improbidade Administrativa (Lei nº 8.429/1992).</t>
  </si>
  <si>
    <t>Lei nº 11.416/2006.</t>
  </si>
  <si>
    <t>Nova Lei de Licitações e Contratos da Administração Pública (Lei nº 14.133/2021).</t>
  </si>
  <si>
    <t xml:space="preserve"> Serviços públicos.</t>
  </si>
  <si>
    <t>Conceito, pressupostos constitucionais, regime jurídico, princípios do serviço público, usuário, titularidade.</t>
  </si>
  <si>
    <t>Delegação de serviço público: autorização, permissão e concessão. Bens públicos: regime jurídico, classificação, administração, aquisição e alienação, utilização por terceiros: autorização de uso, permissão de uso, concessão de uso, concessão de direito real de uso e cessão de uso.</t>
  </si>
  <si>
    <t>Intervenção do Estado na propriedade: desapropriação, servidão administrativa, tombamento, requisição administrativa, ocupação temporária, limitação administrativa.</t>
  </si>
  <si>
    <t>Terceiro Setor: Entes paraestatais.</t>
  </si>
  <si>
    <t>Lei. Eficácia da lei.</t>
  </si>
  <si>
    <t>Aplicação da lei no tempo e no espaço.</t>
  </si>
  <si>
    <t>Interpretação da lei.</t>
  </si>
  <si>
    <t xml:space="preserve"> Lei de Introdução às normas do Direito Brasileiro.</t>
  </si>
  <si>
    <t>Das Pessoas Naturais: Da Personalidade e Da Capacidade.</t>
  </si>
  <si>
    <t xml:space="preserve"> Dos Direitos da Personalidade. Das pessoas jurídicas.</t>
  </si>
  <si>
    <t xml:space="preserve"> Domicílio Civil. Bens. Dos Fatos Jurídicos: Dos negócios jurídicos; Dos atos jurídicos lícitos. Dos Atos Ilícitos.</t>
  </si>
  <si>
    <t>Prescrição e decadência.</t>
  </si>
  <si>
    <t>Do Direito das Obrigações.</t>
  </si>
  <si>
    <t xml:space="preserve"> Dos Contratos: Das Disposições Gerais; Da Compra e Venda; Da Prestação de Serviço; Do Mandato; Da Transação.</t>
  </si>
  <si>
    <t xml:space="preserve"> Empreitada (cap. VIII do Título VI do CC).</t>
  </si>
  <si>
    <t>Da Responsabilidade Civil. Do Penhor, Da Hipoteca e Da Anticrese</t>
  </si>
  <si>
    <t xml:space="preserve"> Novo Código de Processo Civil - Lei Federal n° 13.105/2015 e alterações e legislações especiais.</t>
  </si>
  <si>
    <t>Princípios gerais do processo civil.</t>
  </si>
  <si>
    <t>Fontes.</t>
  </si>
  <si>
    <t>Lei processual civil: Eficácia, Aplicação e Interpretação.</t>
  </si>
  <si>
    <t xml:space="preserve"> Direito Processual Intertemporal: Critérios. Jurisdição: conceito, característica, natureza jurídica, princípios e limites.</t>
  </si>
  <si>
    <t>Competência: critérios determinadores; competência originária dos Tribunais Superiores; Competência absoluta e relativa; Modificações; Meios de declaração de incompetência.</t>
  </si>
  <si>
    <t>Conflitos de competência e de atribuições.</t>
  </si>
  <si>
    <t>Direito de ação: elementos; condições; classificação e critérios identificadores.</t>
  </si>
  <si>
    <t xml:space="preserve"> Concurso e cumulação de ações.</t>
  </si>
  <si>
    <t>Conexão e continência. Processo: Noções gerais.</t>
  </si>
  <si>
    <t xml:space="preserve"> Relação Jurídica Processual.</t>
  </si>
  <si>
    <t>Pressupostos Processuais.</t>
  </si>
  <si>
    <t>Processo e procedimento.</t>
  </si>
  <si>
    <t>Espécies de processos e de procedimentos.</t>
  </si>
  <si>
    <t xml:space="preserve"> Objeto do processo. Mérito.</t>
  </si>
  <si>
    <t xml:space="preserve"> Questão principal, questões preliminares e prejudiciais.</t>
  </si>
  <si>
    <t>Sujeitos Processuais: Partes e Procuradores; Capacidade e Legitimação; Deveres e Responsabilidades; Representação e Substituição Processual; Despesas, Honorários Advocatícios e Multas; Gratuidade da Justiça. Do Litisconsórcio.</t>
  </si>
  <si>
    <t xml:space="preserve"> Da Intervenção de Terceiros: Assistência; Denunciação da Lide; Chamamento ao Processo; Incidente de desconsideração da personalidade jurídica; Amicus Curiae.</t>
  </si>
  <si>
    <t>Do Juiz: Poderes, deveres e responsabilidades; Impedimento e Suspeição.</t>
  </si>
  <si>
    <t>Auxiliares da Justiça: do perito, do intérprete e do tradutor.</t>
  </si>
  <si>
    <t>Ministério Público.</t>
  </si>
  <si>
    <t>Advocacia Pública.</t>
  </si>
  <si>
    <t>Defensoria Pública.</t>
  </si>
  <si>
    <t>Das Prerrogativas da Fazenda Pública em juízo.</t>
  </si>
  <si>
    <t>Dos Atos Processuais: da forma, do tempo, do lugar e dos prazos.</t>
  </si>
  <si>
    <t>Da Comunicação dos Atos Processuais: citação, cartas e intimações.</t>
  </si>
  <si>
    <t xml:space="preserve"> Das Nulidades. a Tutela Provisória: tutela de urgência e de evidência.</t>
  </si>
  <si>
    <t>Da Formação, da Suspensão e da Extinção do Processo.</t>
  </si>
  <si>
    <t xml:space="preserve"> Do Procedimento comum: aspectos gerais; fases; Petição inicial e seus requisitos; do pedido.</t>
  </si>
  <si>
    <t xml:space="preserve"> Indeferimento da petição inicial e improcedência liminar do pedido; Da contestação, da reconvenção e da revelia.</t>
  </si>
  <si>
    <t xml:space="preserve"> Das providências preliminares e do saneamento.</t>
  </si>
  <si>
    <t>Do Julgamento conforme o estado do processo.</t>
  </si>
  <si>
    <t>Das Provas: distribuição do ônus da prova; Fatos que independem de prova; produção antecipada da prova; exame e valoração da prova; depoimento pessoal; confissão; exibição de documento ou coisa; prova documental; documentos eletrônicos; prova testemunhal; prova pericial; inspeção judicial.</t>
  </si>
  <si>
    <t xml:space="preserve"> Da sentença: conceito. classificações; elementos e efeitos; publicação; remessa necessária; do julgamento das ações relativas às prestações de fazer, de não fazer e de entregar coisa.</t>
  </si>
  <si>
    <t>Da Coisa Julgada: conceito, espécies e limites.</t>
  </si>
  <si>
    <t>Da liquidação de sentença: espécies e procedimento.</t>
  </si>
  <si>
    <t>Do cumprimento da Sentença.</t>
  </si>
  <si>
    <t xml:space="preserve"> Meios de impugnação à sentença.</t>
  </si>
  <si>
    <t>Recursos: disposições gerais; agravos interno e de instrumento; embargos de declaração.</t>
  </si>
  <si>
    <t xml:space="preserve"> Repercussão geral. Súmula vinculante.</t>
  </si>
  <si>
    <t>Recursos repetitivos.</t>
  </si>
  <si>
    <t>Processo de Execução: princípios gerais; espécies; execução contra a Fazenda Pública; Regime de Precatórios; Requisições de Pequeno Valor.</t>
  </si>
  <si>
    <t>Execução de obrigação de fazer e de não fazer.</t>
  </si>
  <si>
    <t>Execução por quantia certa: disposições gerais; citação e arresto; penhora, depósito e avaliação; expropriação de bens; satisfação do crédito.</t>
  </si>
  <si>
    <t xml:space="preserve"> Embargos à Execução. Exceção de pré executividade.</t>
  </si>
  <si>
    <t>Remição. Da Suspensão e extinção do processo de execução.</t>
  </si>
  <si>
    <t xml:space="preserve"> Procedimentos Especiais: generalidades, características e espécies; Ação de Consignação em Pagamento; Embargos de Terceiro; Ação Monitória, Restauração de Autos; Ação Popular; Ação Civil Pública. Mandado de Segurança.</t>
  </si>
  <si>
    <t>Mandado de Injunção. Mandado de Segurança Coletivo. Habeas Data.</t>
  </si>
  <si>
    <t>O Processo Civil nos sistemas de controle da constitucionalidade.</t>
  </si>
  <si>
    <t>Ação Direta de Inconstitucionalidade. Ação Declaratória de Constitucionalidade.</t>
  </si>
  <si>
    <t xml:space="preserve"> Declaração incidental de inconstitucionalidade. Do incidente de Assunção de Competência.</t>
  </si>
  <si>
    <t>Do incidente de Arguição de Inconstitucionalidade; Do Conflito de Competência; Da ação Rescisória; Do Incidente de Resolução de Demandas Repetitivas; Da Reclamação</t>
  </si>
  <si>
    <t>Dos princípios e fontes do Direito do Trabalho.</t>
  </si>
  <si>
    <t>Dos direitos constitucionais dos trabalhadores (art. 7º da CF/1988).</t>
  </si>
  <si>
    <t>Da relação de trabalho e da relação de emprego: requisitos e distinção; relações de trabalho lato sensu: trabalho autônomo, trabalho eventual, trabalho temporário e trabalho avulso.</t>
  </si>
  <si>
    <t>Trabalho intermitente.</t>
  </si>
  <si>
    <t>Dos sujeitos do contrato de trabalho stricto sensu: do empregado e do empregador: conceito e caracterização; dos poderes do empregador no contrato de trabalho.</t>
  </si>
  <si>
    <t>Do grupo econômico; da sucessão de empregadores; da responsabilidade solidária e subsidiária.</t>
  </si>
  <si>
    <t>Da identificação profissional: da Carteira de Trabalho e Previdência Social - CTPS, sua emissão, entrega e anotações; do valor das anotações da CTPS.</t>
  </si>
  <si>
    <t>Do contrato individual de trabalho: conceito, classificação e características.</t>
  </si>
  <si>
    <t>Da alteração do contrato de trabalho: alteração unilateral e bilateral; o jus variandi. Da suspensão e interrupção do contrato de trabalho: caracterização e distinção.</t>
  </si>
  <si>
    <t>Da rescisão do contrato de trabalho: das justas causas; da despedida indireta; da dispensa arbitrária; da despedida coletiva; da culpa recíproca; da indenização. Do aviso prévio.</t>
  </si>
  <si>
    <t>Da estabilidade e das garantias provisórias de emprego: das formas de estabilidade; da despedida e da reintegração de empregado estável; da força maior.</t>
  </si>
  <si>
    <t>Da duração do trabalho: da jornada de trabalho; Jornada In itinere; dos períodos de descanso; do intervalo para repouso e alimentação; do descanso semanal remunerado; do trabalho noturno e do trabalho extraordinário; do sistema de compensação de horas.</t>
  </si>
  <si>
    <t xml:space="preserve"> Do salário mínimo: conceito, irredutibilidade e garantia.</t>
  </si>
  <si>
    <t xml:space="preserve"> Das férias: do direito a férias e da sua duração; da concessão e da época das férias; das férias coletivas; da remuneração e do abono de férias, dos efeitos da cessação do contrato de trabalho; do início da prescrição.</t>
  </si>
  <si>
    <t>Do salário e da remuneração: conceito e distinções; composição do salário; modalidades de salário; formas e meios de pagamento do salário; 13º salário.</t>
  </si>
  <si>
    <t>Da equiparação salarial: hipóteses ensejadoras e forma de aferição; do princípio da igualdade de salário; do desvio de função.</t>
  </si>
  <si>
    <t>Do FGTS. Da prescrição e decadência.</t>
  </si>
  <si>
    <t>Da segurança e medicina no trabalho: da CIPA; do equipamento de proteção individual - EPI; das atividades insalubres e perigosas.</t>
  </si>
  <si>
    <t>Das disposições especiais sobre duração e condições de Trabalho (Capítulo I do Título III da CLT); Da proteção ao trabalho da mulher, da gestante e do menor (Capítulos III e IV do Título III da CLT).</t>
  </si>
  <si>
    <t>Da estabilidade da gestante; da licença maternidade (art. 10 do ADCT).</t>
  </si>
  <si>
    <t xml:space="preserve"> Do direito coletivo do trabalho: da liberdade sindical (Convenção nº 87 da OIT); da organização sindical: conceito de categoria; categoria diferenciada; das convenções e dos acordos coletivos de trabalho.</t>
  </si>
  <si>
    <t>Do direito de greve; dos serviços essenciais.</t>
  </si>
  <si>
    <t>Da renúncia e transação. Do teletrabalho (Lei nº 13.467/2017).</t>
  </si>
  <si>
    <t>Dano moral nas relações de trabalho.</t>
  </si>
  <si>
    <t>Súmulas e Orientações da Jurisprudência uniformizada do Tribunal Superior do Trabalho sobre Direito do Trabalho.</t>
  </si>
  <si>
    <t>Súmulas Vinculantes do Supremo Tribunal Federal relativas ao Direito do Trabalho.</t>
  </si>
  <si>
    <t xml:space="preserve"> Instruções e atos Normativos do TST em matéria de Direito do Trabalho.</t>
  </si>
  <si>
    <t>Reforma Trabalhista - Lei 13467 de 2017. Acidentes do Trabalho.</t>
  </si>
  <si>
    <t xml:space="preserve"> Princípios gerais de responsabilidade civil trabalhista. Assédio moral e sexual.</t>
  </si>
  <si>
    <t>Princípios da igualdade e da não discriminação</t>
  </si>
  <si>
    <t>Empresário: requisitos, impedimentos, registro e escrituração mercantil.</t>
  </si>
  <si>
    <t>Empresa Individual de Responsabilidade Limitada: requisitos, constituição, registro, transformação, administração, responsabilidade do instituidor.</t>
  </si>
  <si>
    <t>Estabelecimento empresarial: natureza, configuração e contrato de trespasse e suas consequências. Sociedades simples empresárias dispostas no Código Civil: tipos societários e principais características.</t>
  </si>
  <si>
    <t>Sociedade em conta de participação: natureza, constituição, registro e responsabilidade dos sócios.</t>
  </si>
  <si>
    <t>Sociedade limitada: constituição, nome empresarial, capital social, responsabilidade dos sócios e administradores, exclusão, direito de retirada e extinção.</t>
  </si>
  <si>
    <t>Sociedade Anônima: espécies, capital social, valores mobiliários, responsabilidade dos sócios e administradores, órgãos sociais.</t>
  </si>
  <si>
    <t xml:space="preserve"> Operações societárias: transformação, incorporação, fusão e cisão.</t>
  </si>
  <si>
    <t>Contratos empresariais: compra e venda, arrendamento mercantil (leasing), franquia (franchising) e faturização (factoring).</t>
  </si>
  <si>
    <t>Títulos de crédito: princípios gerais, letra de câmbio, duplicata, cheque, cédula de crédito bancário, letra e cédula de crédito imobiliário.</t>
  </si>
  <si>
    <t xml:space="preserve"> Insolvência civil e insolvência empresarial: falência, recuperação judicial e extrajudicial</t>
  </si>
  <si>
    <t>Das finalidades e dos princípios básicos.</t>
  </si>
  <si>
    <t>Seguridade social: conceitos, princípios básicos e organização.</t>
  </si>
  <si>
    <t>Do custeio e dos benefícios da Previdência Social: Dos Regimes da Previdência Social, Regime Geral da Previdência Social.</t>
  </si>
  <si>
    <t>Das prestações em geral. Do recolhimento das contribuições.</t>
  </si>
  <si>
    <t>Das contribuições da União, das contribuições do segurado, da empresa e do empregador doméstico.</t>
  </si>
  <si>
    <t>Do salário de contribuição. Acidente de trabalho, seguro desemprego, salário família e aposentadorias</t>
  </si>
  <si>
    <t>Conceitos penais aplicados ao Direito do Trabalho: dolo; culpa; reincidência; circunstância; agravante; circunstâncias atenuantes; majorantes e minorantes.</t>
  </si>
  <si>
    <t xml:space="preserve"> Tipo e tipicidade penal. Exclusão. Legítima defesa e estado de necessidade.</t>
  </si>
  <si>
    <t>Crime: conceito, tentativa, consumação, desistência voluntária, arrependimento eficaz, culpabilidade, coautoria e coparticipação.</t>
  </si>
  <si>
    <t>Crimes contra a liberdade pessoal.</t>
  </si>
  <si>
    <t>Crimes contra o patrimônio: estelionato, apropriação indébita, furto, roubo, receptação, extorsão e dano.</t>
  </si>
  <si>
    <t xml:space="preserve"> Crimes contra a honra. Crime de abuso de autoridade.</t>
  </si>
  <si>
    <t>Crimes contra a administração da justiça. Direito Penal do Trabalho: crimes contra a organização do trabalho; condutas criminosas relativas à anotação da Carteira de Trabalho e Previdência Social.</t>
  </si>
  <si>
    <t>Retenção de salário: apropriação indébita e sonegação das contribuições previdenciárias.</t>
  </si>
  <si>
    <t>Crimes de falsidade documental: falsificação e documento público, falsificação de documento particular, falsidade ideológica, falsidade de atestado médico, uso de documento falso e supressão de documento</t>
  </si>
  <si>
    <t>Da Justiça do Trabalho: organização e competência.</t>
  </si>
  <si>
    <t>Das Varas do Trabalho, dos Tribunais Regionais do Trabalho e do Tribunal Superior do Trabalho.</t>
  </si>
  <si>
    <t xml:space="preserve"> Dos serviços auxiliares da Justiça do Trabalho: das secretarias das Varas do Trabalho; dos distribuidores; dos oficiais de justiça e oficiais de justiça avaliadores.</t>
  </si>
  <si>
    <t>Dos Peritos Judiciais: responsabilidade pelos honorários periciais, Gratuidade de Justiça.</t>
  </si>
  <si>
    <t>Do Ministério Público do Trabalho: organização e competência.</t>
  </si>
  <si>
    <t>Do processo judiciário do trabalho: princípios gerais do processo trabalhista (aplicação subsidiária do CPC).</t>
  </si>
  <si>
    <t>Prescrição e decadência. Prescrição intercorrente. Dos atos, termos e prazos processuais. Da distribuição.</t>
  </si>
  <si>
    <t>Do valor da causa no Processo do Trabalho; Das custas e emolumentos.</t>
  </si>
  <si>
    <t>Custas e emolumentos para a Fazenda Pública. Hipóteses de isenção.</t>
  </si>
  <si>
    <t>Das partes e procuradores; do jus postulandi; da substituição e representação processuais.</t>
  </si>
  <si>
    <t>Da representação da massa falida e das empresas em Recuperação judicial.</t>
  </si>
  <si>
    <t>Do litisconsórcio no Processo do Trabalho; da assistência judiciária; dos honorários de advogado: sucumbenciais e honorários contratados.</t>
  </si>
  <si>
    <t xml:space="preserve"> Das nulidades e das exceções: hipóteses ensejadoras, prazo e forma de arguição.</t>
  </si>
  <si>
    <t>Da responsabilidade por Dano Processual. Dos conflitos de jurisdição/competência.</t>
  </si>
  <si>
    <t>Das audiências: de conciliação, de instrução e de julgamento; da notificação das partes; do arquivamento do processo; da revelia e confissão.</t>
  </si>
  <si>
    <t>Das provas. Da decisão e sua eficácia.</t>
  </si>
  <si>
    <t>Dos dissídios individuais: da forma de reclamação e notificação; da reclamação escrita e verbal; da legitimidade para ajuizar.</t>
  </si>
  <si>
    <t>Do procedimento ordinário e sumaríssimo.</t>
  </si>
  <si>
    <t>Dos procedimentos especiais: inquérito para apuração de falta grave, ação rescisória e mandado de segurança.</t>
  </si>
  <si>
    <t>Da ação civil pública. Do Incidente de Desconsideração da Personalidade Jurídica.</t>
  </si>
  <si>
    <t>Do processo de Jurisdição Voluntária para homologação de acordo extrajudicial.</t>
  </si>
  <si>
    <t>Da liquidação da sentença: por cálculo, por artigos e por arbitramento.</t>
  </si>
  <si>
    <t>Dos dissídios coletivos: extensão, cumprimento e revisão da sentença normativa.</t>
  </si>
  <si>
    <t xml:space="preserve"> Da execução: execução provisória e definitiva; execução por prestações sucessivas; execução contra a Fazenda Pública; execução contra a massa falida.</t>
  </si>
  <si>
    <t xml:space="preserve"> Da citação, do depósito da condenação e da nomeação de bens. Garantias na execução.</t>
  </si>
  <si>
    <t>Seguro-fiança e seguro-garantia; do mandado e da penhora; dos bens penhoráveis e impenhoráveis; da impenhorabilidade do bem de família (Lei nº 8.009/1990).</t>
  </si>
  <si>
    <t xml:space="preserve"> Dos embargos à execução; da impugnação à sentença; dos embargos de terceiros.</t>
  </si>
  <si>
    <t>Da praça e leilão; da arrematação; das custas na execução. Dos recursos no processo do trabalho.</t>
  </si>
  <si>
    <t xml:space="preserve"> Normas atinentes ao Processo Judicial Eletrônico; Lei 13.467 de 2017 (Reforma Trabalhista);</t>
  </si>
  <si>
    <t>Da Política Judiciária de Tratamento Adequado das Disputas de Interesse na Justiça do Trabalho (Resoluções CSJT nºs 174/2016 e 288/2021 e Resolução Administrativa TRT4 nº 05/2022);</t>
  </si>
  <si>
    <t>Súmulas e Orientações Jurisprudenciais do TST em matéria de Direito Processual do Trabalho; Instruções Normativas e Atos em Geral do TST em matéria de Direito Processual do Trabalho.</t>
  </si>
  <si>
    <t>Súmulas Vinculantes do Supremo Tribunal Federal relativas ao Direito Processual do Trabalho. Lei 6858/80. Lei 5584/70.</t>
  </si>
  <si>
    <t>EDITAL N° 01/2022 - TRT</t>
  </si>
  <si>
    <t>Tribunal Regional do Trabalho da 16ª Região (TRT)</t>
  </si>
  <si>
    <t>Fundação Getúlio Vargas (FGV).</t>
  </si>
  <si>
    <t>Analista e Técnico</t>
  </si>
  <si>
    <t>Níveis médio e superior</t>
  </si>
  <si>
    <t>de R$ 7.591,37 a R$ 14.271,70</t>
  </si>
  <si>
    <t>7 vagas + CR</t>
  </si>
  <si>
    <t>de 8/8 a 6/9/2022</t>
  </si>
  <si>
    <t>de R$ 58,00 a R$ 68,00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</si>
</sst>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h:mm;@"/>
    <numFmt numFmtId="166" formatCode="[$-F400]h:mm:ss\ AM/PM"/>
  </numFmts>
  <fonts count="18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theme="4" tint="-0.499984740745262"/>
      <name val="Calibri Light"/>
      <family val="2"/>
      <scheme val="major"/>
    </font>
    <font>
      <sz val="9"/>
      <color indexed="81"/>
      <name val="Segoe UI"/>
      <family val="2"/>
    </font>
    <font>
      <sz val="8"/>
      <color theme="1"/>
      <name val="Calibri Light"/>
      <family val="2"/>
      <scheme val="major"/>
    </font>
    <font>
      <sz val="14"/>
      <color theme="4" tint="-0.499984740745262"/>
      <name val="Calibri Light"/>
      <family val="2"/>
      <scheme val="major"/>
    </font>
    <font>
      <b/>
      <sz val="11"/>
      <color rgb="FF00206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rgb="FF0070C0"/>
      <name val="Calibri"/>
      <family val="2"/>
      <scheme val="minor"/>
    </font>
    <font>
      <sz val="18"/>
      <color theme="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0"/>
      <color theme="1"/>
      <name val="Calibri Light"/>
      <family val="2"/>
      <scheme val="major"/>
    </font>
    <font>
      <sz val="11"/>
      <name val="Calibri Light"/>
      <family val="2"/>
      <scheme val="major"/>
    </font>
    <font>
      <sz val="11"/>
      <color theme="0" tint="-0.499984740745262"/>
      <name val="Calibri Light"/>
      <family val="2"/>
      <scheme val="major"/>
    </font>
    <font>
      <b/>
      <sz val="11"/>
      <color rgb="FF0070C0"/>
      <name val="Calibri"/>
      <family val="2"/>
      <scheme val="minor"/>
    </font>
    <font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4"/>
        <bgColor indexed="64"/>
      </patternFill>
    </fill>
  </fills>
  <borders count="41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hair">
        <color theme="0" tint="-0.24994659260841701"/>
      </right>
      <top style="thin">
        <color theme="0" tint="-0.2499465926084170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hair">
        <color theme="0" tint="-0.24994659260841701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 style="hair">
        <color theme="0"/>
      </top>
      <bottom style="hair">
        <color theme="0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95">
    <xf numFmtId="0" fontId="0" fillId="0" borderId="0" xfId="0"/>
    <xf numFmtId="0" fontId="3" fillId="0" borderId="2" xfId="0" applyFont="1" applyBorder="1" applyAlignment="1">
      <alignment horizontal="center"/>
    </xf>
    <xf numFmtId="0" fontId="3" fillId="0" borderId="0" xfId="0" applyFont="1"/>
    <xf numFmtId="0" fontId="3" fillId="0" borderId="0" xfId="0" applyFont="1" applyFill="1" applyAlignment="1">
      <alignment horizontal="right" vertical="center" wrapText="1"/>
    </xf>
    <xf numFmtId="46" fontId="7" fillId="0" borderId="4" xfId="0" applyNumberFormat="1" applyFont="1" applyFill="1" applyBorder="1" applyAlignment="1">
      <alignment horizontal="center" vertical="center"/>
    </xf>
    <xf numFmtId="46" fontId="4" fillId="0" borderId="6" xfId="0" applyNumberFormat="1" applyFont="1" applyFill="1" applyBorder="1" applyAlignment="1">
      <alignment horizontal="center" vertical="center"/>
    </xf>
    <xf numFmtId="0" fontId="3" fillId="0" borderId="0" xfId="0" applyFont="1" applyBorder="1"/>
    <xf numFmtId="0" fontId="3" fillId="2" borderId="0" xfId="0" applyFont="1" applyFill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2" fillId="0" borderId="7" xfId="0" applyFont="1" applyBorder="1" applyAlignment="1"/>
    <xf numFmtId="0" fontId="2" fillId="0" borderId="7" xfId="0" applyFont="1" applyBorder="1" applyAlignment="1">
      <alignment horizontal="center"/>
    </xf>
    <xf numFmtId="46" fontId="2" fillId="0" borderId="7" xfId="0" applyNumberFormat="1" applyFont="1" applyBorder="1" applyAlignment="1">
      <alignment horizontal="center"/>
    </xf>
    <xf numFmtId="165" fontId="2" fillId="2" borderId="7" xfId="0" applyNumberFormat="1" applyFont="1" applyFill="1" applyBorder="1" applyAlignment="1">
      <alignment horizontal="center"/>
    </xf>
    <xf numFmtId="0" fontId="2" fillId="0" borderId="7" xfId="0" applyFont="1" applyBorder="1"/>
    <xf numFmtId="0" fontId="2" fillId="2" borderId="7" xfId="0" applyFont="1" applyFill="1" applyBorder="1" applyAlignment="1">
      <alignment horizontal="center"/>
    </xf>
    <xf numFmtId="0" fontId="3" fillId="0" borderId="7" xfId="0" applyFont="1" applyBorder="1"/>
    <xf numFmtId="0" fontId="3" fillId="2" borderId="7" xfId="0" applyFont="1" applyFill="1" applyBorder="1" applyAlignment="1">
      <alignment horizontal="center"/>
    </xf>
    <xf numFmtId="0" fontId="8" fillId="0" borderId="0" xfId="0" applyFont="1"/>
    <xf numFmtId="0" fontId="0" fillId="0" borderId="0" xfId="0" applyAlignment="1">
      <alignment horizontal="left"/>
    </xf>
    <xf numFmtId="0" fontId="9" fillId="0" borderId="0" xfId="1" applyAlignment="1">
      <alignment horizontal="left"/>
    </xf>
    <xf numFmtId="0" fontId="0" fillId="3" borderId="0" xfId="0" applyFill="1"/>
    <xf numFmtId="0" fontId="11" fillId="3" borderId="0" xfId="0" applyFont="1" applyFill="1"/>
    <xf numFmtId="0" fontId="1" fillId="3" borderId="0" xfId="0" applyFont="1" applyFill="1"/>
    <xf numFmtId="0" fontId="0" fillId="0" borderId="0" xfId="0" applyAlignment="1">
      <alignment horizontal="center" vertical="center" wrapText="1"/>
    </xf>
    <xf numFmtId="4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4" borderId="12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49" fontId="1" fillId="6" borderId="3" xfId="0" applyNumberFormat="1" applyFont="1" applyFill="1" applyBorder="1" applyAlignment="1">
      <alignment horizontal="center"/>
    </xf>
    <xf numFmtId="0" fontId="0" fillId="0" borderId="3" xfId="0" applyFill="1" applyBorder="1" applyAlignment="1">
      <alignment vertical="center"/>
    </xf>
    <xf numFmtId="166" fontId="1" fillId="0" borderId="0" xfId="0" applyNumberFormat="1" applyFont="1" applyAlignment="1">
      <alignment horizontal="center" vertical="center" wrapText="1"/>
    </xf>
    <xf numFmtId="0" fontId="3" fillId="0" borderId="14" xfId="0" applyFont="1" applyBorder="1" applyAlignment="1">
      <alignment vertical="center"/>
    </xf>
    <xf numFmtId="0" fontId="3" fillId="2" borderId="15" xfId="0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165" fontId="3" fillId="0" borderId="19" xfId="0" applyNumberFormat="1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165" fontId="14" fillId="0" borderId="13" xfId="0" applyNumberFormat="1" applyFont="1" applyFill="1" applyBorder="1" applyAlignment="1">
      <alignment horizontal="center" vertical="center"/>
    </xf>
    <xf numFmtId="14" fontId="3" fillId="0" borderId="20" xfId="0" applyNumberFormat="1" applyFont="1" applyFill="1" applyBorder="1" applyAlignment="1">
      <alignment horizontal="center"/>
    </xf>
    <xf numFmtId="165" fontId="3" fillId="0" borderId="0" xfId="0" applyNumberFormat="1" applyFont="1" applyFill="1" applyBorder="1" applyAlignment="1">
      <alignment horizontal="center"/>
    </xf>
    <xf numFmtId="165" fontId="3" fillId="2" borderId="21" xfId="0" applyNumberFormat="1" applyFont="1" applyFill="1" applyBorder="1" applyAlignment="1">
      <alignment horizontal="center"/>
    </xf>
    <xf numFmtId="14" fontId="15" fillId="0" borderId="0" xfId="0" applyNumberFormat="1" applyFont="1" applyAlignment="1">
      <alignment horizontal="center"/>
    </xf>
    <xf numFmtId="165" fontId="3" fillId="0" borderId="0" xfId="0" applyNumberFormat="1" applyFont="1" applyFill="1" applyAlignment="1">
      <alignment horizontal="center"/>
    </xf>
    <xf numFmtId="14" fontId="15" fillId="0" borderId="22" xfId="0" applyNumberFormat="1" applyFont="1" applyBorder="1" applyAlignment="1">
      <alignment horizontal="center"/>
    </xf>
    <xf numFmtId="14" fontId="15" fillId="0" borderId="23" xfId="0" applyNumberFormat="1" applyFont="1" applyBorder="1" applyAlignment="1">
      <alignment horizontal="center"/>
    </xf>
    <xf numFmtId="165" fontId="3" fillId="0" borderId="23" xfId="0" applyNumberFormat="1" applyFont="1" applyFill="1" applyBorder="1" applyAlignment="1">
      <alignment horizontal="center"/>
    </xf>
    <xf numFmtId="165" fontId="3" fillId="2" borderId="24" xfId="0" applyNumberFormat="1" applyFont="1" applyFill="1" applyBorder="1" applyAlignment="1">
      <alignment horizontal="center"/>
    </xf>
    <xf numFmtId="14" fontId="15" fillId="0" borderId="0" xfId="0" applyNumberFormat="1" applyFont="1" applyBorder="1" applyAlignment="1">
      <alignment horizontal="center"/>
    </xf>
    <xf numFmtId="165" fontId="3" fillId="0" borderId="25" xfId="0" applyNumberFormat="1" applyFont="1" applyBorder="1" applyAlignment="1">
      <alignment horizontal="center"/>
    </xf>
    <xf numFmtId="14" fontId="15" fillId="0" borderId="20" xfId="0" applyNumberFormat="1" applyFont="1" applyBorder="1" applyAlignment="1">
      <alignment horizontal="center"/>
    </xf>
    <xf numFmtId="165" fontId="3" fillId="0" borderId="27" xfId="0" applyNumberFormat="1" applyFont="1" applyBorder="1" applyAlignment="1">
      <alignment horizontal="center"/>
    </xf>
    <xf numFmtId="0" fontId="0" fillId="7" borderId="0" xfId="0" applyFill="1"/>
    <xf numFmtId="0" fontId="1" fillId="5" borderId="26" xfId="1" applyFont="1" applyFill="1" applyBorder="1" applyAlignment="1">
      <alignment horizontal="left"/>
    </xf>
    <xf numFmtId="0" fontId="1" fillId="3" borderId="26" xfId="1" applyFont="1" applyFill="1" applyBorder="1" applyAlignment="1">
      <alignment horizontal="left"/>
    </xf>
    <xf numFmtId="0" fontId="3" fillId="0" borderId="17" xfId="0" applyFont="1" applyBorder="1" applyAlignment="1">
      <alignment horizontal="left" vertical="center"/>
    </xf>
    <xf numFmtId="0" fontId="6" fillId="0" borderId="29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left" vertical="center"/>
    </xf>
    <xf numFmtId="46" fontId="0" fillId="0" borderId="0" xfId="0" applyNumberFormat="1"/>
    <xf numFmtId="164" fontId="17" fillId="0" borderId="0" xfId="0" applyNumberFormat="1" applyFont="1" applyAlignment="1">
      <alignment horizontal="center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14" fontId="0" fillId="0" borderId="0" xfId="0" applyNumberFormat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46" fontId="10" fillId="0" borderId="8" xfId="0" applyNumberFormat="1" applyFont="1" applyBorder="1" applyAlignment="1">
      <alignment horizontal="center" vertical="center"/>
    </xf>
    <xf numFmtId="46" fontId="10" fillId="0" borderId="9" xfId="0" applyNumberFormat="1" applyFont="1" applyBorder="1" applyAlignment="1">
      <alignment horizontal="center" vertical="center"/>
    </xf>
    <xf numFmtId="0" fontId="1" fillId="4" borderId="10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12" fillId="0" borderId="13" xfId="0" applyFont="1" applyBorder="1" applyAlignment="1">
      <alignment horizontal="center" vertical="center"/>
    </xf>
    <xf numFmtId="0" fontId="0" fillId="0" borderId="8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2" borderId="30" xfId="0" applyFill="1" applyBorder="1" applyAlignment="1">
      <alignment horizontal="left" vertical="top" wrapText="1"/>
    </xf>
    <xf numFmtId="0" fontId="0" fillId="2" borderId="31" xfId="0" applyFill="1" applyBorder="1" applyAlignment="1">
      <alignment horizontal="left" vertical="top" wrapText="1"/>
    </xf>
    <xf numFmtId="0" fontId="0" fillId="2" borderId="32" xfId="0" applyFill="1" applyBorder="1" applyAlignment="1">
      <alignment horizontal="left" vertical="top" wrapText="1"/>
    </xf>
    <xf numFmtId="0" fontId="0" fillId="2" borderId="33" xfId="0" applyFill="1" applyBorder="1" applyAlignment="1">
      <alignment horizontal="left" vertical="top" wrapText="1"/>
    </xf>
    <xf numFmtId="0" fontId="0" fillId="2" borderId="0" xfId="0" applyFill="1" applyBorder="1" applyAlignment="1">
      <alignment horizontal="left" vertical="top" wrapText="1"/>
    </xf>
    <xf numFmtId="0" fontId="0" fillId="2" borderId="34" xfId="0" applyFill="1" applyBorder="1" applyAlignment="1">
      <alignment horizontal="left" vertical="top" wrapText="1"/>
    </xf>
    <xf numFmtId="0" fontId="0" fillId="2" borderId="35" xfId="0" applyFill="1" applyBorder="1" applyAlignment="1">
      <alignment horizontal="left" vertical="top" wrapText="1"/>
    </xf>
    <xf numFmtId="0" fontId="0" fillId="2" borderId="36" xfId="0" applyFill="1" applyBorder="1" applyAlignment="1">
      <alignment horizontal="left" vertical="top" wrapText="1"/>
    </xf>
    <xf numFmtId="0" fontId="0" fillId="2" borderId="37" xfId="0" applyFill="1" applyBorder="1" applyAlignment="1">
      <alignment horizontal="left" vertical="top" wrapText="1"/>
    </xf>
    <xf numFmtId="0" fontId="16" fillId="0" borderId="38" xfId="0" applyFont="1" applyBorder="1" applyAlignment="1">
      <alignment horizontal="center"/>
    </xf>
    <xf numFmtId="0" fontId="16" fillId="0" borderId="39" xfId="0" applyFont="1" applyBorder="1" applyAlignment="1">
      <alignment horizontal="center"/>
    </xf>
    <xf numFmtId="0" fontId="16" fillId="0" borderId="40" xfId="0" applyFont="1" applyBorder="1" applyAlignment="1">
      <alignment horizontal="center"/>
    </xf>
  </cellXfs>
  <cellStyles count="2">
    <cellStyle name="Hiperlink" xfId="1" builtinId="8"/>
    <cellStyle name="Normal" xfId="0" builtinId="0"/>
  </cellStyles>
  <dxfs count="52"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hubs.ly/Q01cPW5B0" TargetMode="External"/><Relationship Id="rId1" Type="http://schemas.openxmlformats.org/officeDocument/2006/relationships/hyperlink" Target="#'Informa&#231;&#245;es l Concurso'!A1"/><Relationship Id="rId5" Type="http://schemas.openxmlformats.org/officeDocument/2006/relationships/image" Target="../media/image2.jpeg"/><Relationship Id="rId4" Type="http://schemas.openxmlformats.org/officeDocument/2006/relationships/hyperlink" Target="https://www.grancursosonline.com.br/cursos/por-concurso/treinamento-intensivo-para-trt-16-regiao-ma-tribunal-regional-do-trabalho-da-16-regiao-analista-judiciario-area-judiciaria-exercicios-diferenciais-exclusivos-pos-edital" TargetMode="Externa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Quadro de hor&#225;rios'!A1"/><Relationship Id="rId7" Type="http://schemas.openxmlformats.org/officeDocument/2006/relationships/hyperlink" Target="https://hubs.ly/Q01cPW5B0" TargetMode="External"/><Relationship Id="rId2" Type="http://schemas.openxmlformats.org/officeDocument/2006/relationships/hyperlink" Target="#Cronograma!A1"/><Relationship Id="rId1" Type="http://schemas.openxmlformats.org/officeDocument/2006/relationships/hyperlink" Target="#'Informa&#231;&#245;es l Concurso'!A1"/><Relationship Id="rId6" Type="http://schemas.openxmlformats.org/officeDocument/2006/relationships/image" Target="../media/image7.png"/><Relationship Id="rId5" Type="http://schemas.openxmlformats.org/officeDocument/2006/relationships/hyperlink" Target="https://www.grancursosonline.com.br/concurso/trt-15-campinas" TargetMode="External"/><Relationship Id="rId10" Type="http://schemas.openxmlformats.org/officeDocument/2006/relationships/image" Target="../media/image8.jpeg"/><Relationship Id="rId4" Type="http://schemas.openxmlformats.org/officeDocument/2006/relationships/hyperlink" Target="#'D1'!A1"/><Relationship Id="rId9" Type="http://schemas.openxmlformats.org/officeDocument/2006/relationships/hyperlink" Target="https://www.grancursosonline.com.br/cursos/por-concurso/treinamento-intensivo-para-trt-16-regiao-ma-tribunal-regional-do-trabalho-da-16-regiao-analista-judiciario-area-judiciaria-exercicios-diferenciais-exclusivos-pos-edital" TargetMode="Externa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Quadro de hor&#225;rios'!A1"/><Relationship Id="rId7" Type="http://schemas.openxmlformats.org/officeDocument/2006/relationships/hyperlink" Target="https://hubs.ly/Q01cPW5B0" TargetMode="External"/><Relationship Id="rId2" Type="http://schemas.openxmlformats.org/officeDocument/2006/relationships/hyperlink" Target="#Cronograma!A1"/><Relationship Id="rId1" Type="http://schemas.openxmlformats.org/officeDocument/2006/relationships/hyperlink" Target="#'Informa&#231;&#245;es l Concurso'!A1"/><Relationship Id="rId6" Type="http://schemas.openxmlformats.org/officeDocument/2006/relationships/image" Target="../media/image7.png"/><Relationship Id="rId5" Type="http://schemas.openxmlformats.org/officeDocument/2006/relationships/hyperlink" Target="https://www.grancursosonline.com.br/concurso/trt-15-campinas" TargetMode="External"/><Relationship Id="rId10" Type="http://schemas.openxmlformats.org/officeDocument/2006/relationships/image" Target="../media/image8.jpeg"/><Relationship Id="rId4" Type="http://schemas.openxmlformats.org/officeDocument/2006/relationships/hyperlink" Target="#'D1'!A1"/><Relationship Id="rId9" Type="http://schemas.openxmlformats.org/officeDocument/2006/relationships/hyperlink" Target="https://www.grancursosonline.com.br/cursos/por-concurso/treinamento-intensivo-para-trt-16-regiao-ma-tribunal-regional-do-trabalho-da-16-regiao-analista-judiciario-area-judiciaria-exercicios-diferenciais-exclusivos-pos-edital" TargetMode="Externa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Quadro de hor&#225;rios'!A1"/><Relationship Id="rId7" Type="http://schemas.openxmlformats.org/officeDocument/2006/relationships/hyperlink" Target="https://hubs.ly/Q01cPW5B0" TargetMode="External"/><Relationship Id="rId2" Type="http://schemas.openxmlformats.org/officeDocument/2006/relationships/hyperlink" Target="#Cronograma!A1"/><Relationship Id="rId1" Type="http://schemas.openxmlformats.org/officeDocument/2006/relationships/hyperlink" Target="#'Informa&#231;&#245;es l Concurso'!A1"/><Relationship Id="rId6" Type="http://schemas.openxmlformats.org/officeDocument/2006/relationships/image" Target="../media/image7.png"/><Relationship Id="rId5" Type="http://schemas.openxmlformats.org/officeDocument/2006/relationships/hyperlink" Target="https://www.grancursosonline.com.br/concurso/trt-15-campinas" TargetMode="External"/><Relationship Id="rId10" Type="http://schemas.openxmlformats.org/officeDocument/2006/relationships/image" Target="../media/image8.jpeg"/><Relationship Id="rId4" Type="http://schemas.openxmlformats.org/officeDocument/2006/relationships/hyperlink" Target="#'D1'!A1"/><Relationship Id="rId9" Type="http://schemas.openxmlformats.org/officeDocument/2006/relationships/hyperlink" Target="https://www.grancursosonline.com.br/cursos/por-concurso/treinamento-intensivo-para-trt-16-regiao-ma-tribunal-regional-do-trabalho-da-16-regiao-analista-judiciario-area-judiciaria-exercicios-diferenciais-exclusivos-pos-edital" TargetMode="Externa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Quadro de hor&#225;rios'!A1"/><Relationship Id="rId7" Type="http://schemas.openxmlformats.org/officeDocument/2006/relationships/hyperlink" Target="https://hubs.ly/Q01cPW5B0" TargetMode="External"/><Relationship Id="rId2" Type="http://schemas.openxmlformats.org/officeDocument/2006/relationships/hyperlink" Target="#Cronograma!A1"/><Relationship Id="rId1" Type="http://schemas.openxmlformats.org/officeDocument/2006/relationships/hyperlink" Target="#'Informa&#231;&#245;es l Concurso'!A1"/><Relationship Id="rId6" Type="http://schemas.openxmlformats.org/officeDocument/2006/relationships/image" Target="../media/image7.png"/><Relationship Id="rId5" Type="http://schemas.openxmlformats.org/officeDocument/2006/relationships/hyperlink" Target="https://www.grancursosonline.com.br/concurso/trt-15-campinas" TargetMode="External"/><Relationship Id="rId10" Type="http://schemas.openxmlformats.org/officeDocument/2006/relationships/image" Target="../media/image8.jpeg"/><Relationship Id="rId4" Type="http://schemas.openxmlformats.org/officeDocument/2006/relationships/hyperlink" Target="#'D1'!A1"/><Relationship Id="rId9" Type="http://schemas.openxmlformats.org/officeDocument/2006/relationships/hyperlink" Target="https://www.grancursosonline.com.br/cursos/por-concurso/treinamento-intensivo-para-trt-16-regiao-ma-tribunal-regional-do-trabalho-da-16-regiao-analista-judiciario-area-judiciaria-exercicios-diferenciais-exclusivos-pos-edital" TargetMode="Externa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Quadro de hor&#225;rios'!A1"/><Relationship Id="rId7" Type="http://schemas.openxmlformats.org/officeDocument/2006/relationships/hyperlink" Target="https://hubs.ly/Q01cPW5B0" TargetMode="External"/><Relationship Id="rId2" Type="http://schemas.openxmlformats.org/officeDocument/2006/relationships/hyperlink" Target="#Cronograma!A1"/><Relationship Id="rId1" Type="http://schemas.openxmlformats.org/officeDocument/2006/relationships/hyperlink" Target="#'Informa&#231;&#245;es l Concurso'!A1"/><Relationship Id="rId6" Type="http://schemas.openxmlformats.org/officeDocument/2006/relationships/image" Target="../media/image7.png"/><Relationship Id="rId5" Type="http://schemas.openxmlformats.org/officeDocument/2006/relationships/hyperlink" Target="https://www.grancursosonline.com.br/concurso/trt-15-campinas" TargetMode="External"/><Relationship Id="rId10" Type="http://schemas.openxmlformats.org/officeDocument/2006/relationships/image" Target="../media/image8.jpeg"/><Relationship Id="rId4" Type="http://schemas.openxmlformats.org/officeDocument/2006/relationships/hyperlink" Target="#'D1'!A1"/><Relationship Id="rId9" Type="http://schemas.openxmlformats.org/officeDocument/2006/relationships/hyperlink" Target="https://www.grancursosonline.com.br/cursos/por-concurso/treinamento-intensivo-para-trt-16-regiao-ma-tribunal-regional-do-trabalho-da-16-regiao-analista-judiciario-area-judiciaria-exercicios-diferenciais-exclusivos-pos-edital" TargetMode="Externa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Quadro de hor&#225;rios'!A1"/><Relationship Id="rId7" Type="http://schemas.openxmlformats.org/officeDocument/2006/relationships/hyperlink" Target="https://hubs.ly/Q01cPW5B0" TargetMode="External"/><Relationship Id="rId2" Type="http://schemas.openxmlformats.org/officeDocument/2006/relationships/hyperlink" Target="#Cronograma!A1"/><Relationship Id="rId1" Type="http://schemas.openxmlformats.org/officeDocument/2006/relationships/hyperlink" Target="#'Informa&#231;&#245;es l Concurso'!A1"/><Relationship Id="rId6" Type="http://schemas.openxmlformats.org/officeDocument/2006/relationships/image" Target="../media/image7.png"/><Relationship Id="rId5" Type="http://schemas.openxmlformats.org/officeDocument/2006/relationships/hyperlink" Target="https://www.grancursosonline.com.br/concurso/trt-15-campinas" TargetMode="External"/><Relationship Id="rId10" Type="http://schemas.openxmlformats.org/officeDocument/2006/relationships/image" Target="../media/image8.jpeg"/><Relationship Id="rId4" Type="http://schemas.openxmlformats.org/officeDocument/2006/relationships/hyperlink" Target="#'D1'!A1"/><Relationship Id="rId9" Type="http://schemas.openxmlformats.org/officeDocument/2006/relationships/hyperlink" Target="https://www.grancursosonline.com.br/cursos/por-concurso/treinamento-intensivo-para-trt-16-regiao-ma-tribunal-regional-do-trabalho-da-16-regiao-analista-judiciario-area-judiciaria-exercicios-diferenciais-exclusivos-pos-edital" TargetMode="Externa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Quadro de hor&#225;rios'!A1"/><Relationship Id="rId7" Type="http://schemas.openxmlformats.org/officeDocument/2006/relationships/hyperlink" Target="https://hubs.ly/Q01cPW5B0" TargetMode="External"/><Relationship Id="rId2" Type="http://schemas.openxmlformats.org/officeDocument/2006/relationships/hyperlink" Target="#Cronograma!A1"/><Relationship Id="rId1" Type="http://schemas.openxmlformats.org/officeDocument/2006/relationships/hyperlink" Target="#'Informa&#231;&#245;es l Concurso'!A1"/><Relationship Id="rId6" Type="http://schemas.openxmlformats.org/officeDocument/2006/relationships/image" Target="../media/image7.png"/><Relationship Id="rId5" Type="http://schemas.openxmlformats.org/officeDocument/2006/relationships/hyperlink" Target="https://www.grancursosonline.com.br/concurso/trt-15-campinas" TargetMode="External"/><Relationship Id="rId10" Type="http://schemas.openxmlformats.org/officeDocument/2006/relationships/image" Target="../media/image8.jpeg"/><Relationship Id="rId4" Type="http://schemas.openxmlformats.org/officeDocument/2006/relationships/hyperlink" Target="#'D1'!A1"/><Relationship Id="rId9" Type="http://schemas.openxmlformats.org/officeDocument/2006/relationships/hyperlink" Target="https://www.grancursosonline.com.br/cursos/por-concurso/treinamento-intensivo-para-trt-16-regiao-ma-tribunal-regional-do-trabalho-da-16-regiao-analista-judiciario-area-judiciaria-exercicios-diferenciais-exclusivos-pos-edital" TargetMode="Externa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Quadro de hor&#225;rios'!A1"/><Relationship Id="rId7" Type="http://schemas.openxmlformats.org/officeDocument/2006/relationships/hyperlink" Target="https://hubs.ly/Q01cPW5B0" TargetMode="External"/><Relationship Id="rId2" Type="http://schemas.openxmlformats.org/officeDocument/2006/relationships/hyperlink" Target="#Cronograma!A1"/><Relationship Id="rId1" Type="http://schemas.openxmlformats.org/officeDocument/2006/relationships/hyperlink" Target="#'Informa&#231;&#245;es l Concurso'!A1"/><Relationship Id="rId6" Type="http://schemas.openxmlformats.org/officeDocument/2006/relationships/image" Target="../media/image7.png"/><Relationship Id="rId5" Type="http://schemas.openxmlformats.org/officeDocument/2006/relationships/hyperlink" Target="https://www.grancursosonline.com.br/concurso/trt-15-campinas" TargetMode="External"/><Relationship Id="rId10" Type="http://schemas.openxmlformats.org/officeDocument/2006/relationships/image" Target="../media/image8.jpeg"/><Relationship Id="rId4" Type="http://schemas.openxmlformats.org/officeDocument/2006/relationships/hyperlink" Target="#'D1'!A1"/><Relationship Id="rId9" Type="http://schemas.openxmlformats.org/officeDocument/2006/relationships/hyperlink" Target="https://www.grancursosonline.com.br/cursos/por-concurso/treinamento-intensivo-para-trt-16-regiao-ma-tribunal-regional-do-trabalho-da-16-regiao-analista-judiciario-area-judiciaria-exercicios-diferenciais-exclusivos-pos-edital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ronograma!A1"/><Relationship Id="rId7" Type="http://schemas.openxmlformats.org/officeDocument/2006/relationships/hyperlink" Target="https://hubs.ly/Q01cPW5B0" TargetMode="External"/><Relationship Id="rId2" Type="http://schemas.openxmlformats.org/officeDocument/2006/relationships/image" Target="../media/image3.png"/><Relationship Id="rId1" Type="http://schemas.openxmlformats.org/officeDocument/2006/relationships/hyperlink" Target="http://bit.ly/edital-trt-15" TargetMode="External"/><Relationship Id="rId6" Type="http://schemas.openxmlformats.org/officeDocument/2006/relationships/hyperlink" Target="https://conhecimento.fgv.br/sites/default/files/concursos/edital_trt_ma_05.08.2022_ultima_versao.pdf" TargetMode="External"/><Relationship Id="rId5" Type="http://schemas.openxmlformats.org/officeDocument/2006/relationships/hyperlink" Target="#'D1'!A1"/><Relationship Id="rId4" Type="http://schemas.openxmlformats.org/officeDocument/2006/relationships/hyperlink" Target="#'Quadro de hor&#225;rios'!A1"/><Relationship Id="rId9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Quadro de hor&#225;rios'!A1"/><Relationship Id="rId7" Type="http://schemas.openxmlformats.org/officeDocument/2006/relationships/image" Target="../media/image5.jpeg"/><Relationship Id="rId2" Type="http://schemas.openxmlformats.org/officeDocument/2006/relationships/hyperlink" Target="#Cronograma!A1"/><Relationship Id="rId1" Type="http://schemas.openxmlformats.org/officeDocument/2006/relationships/hyperlink" Target="#'Informa&#231;&#245;es l Concurso'!A1"/><Relationship Id="rId6" Type="http://schemas.openxmlformats.org/officeDocument/2006/relationships/image" Target="../media/image1.png"/><Relationship Id="rId5" Type="http://schemas.openxmlformats.org/officeDocument/2006/relationships/hyperlink" Target="https://hubs.ly/Q01cPW5B0" TargetMode="External"/><Relationship Id="rId4" Type="http://schemas.openxmlformats.org/officeDocument/2006/relationships/hyperlink" Target="#'D1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hyperlink" Target="#'Quadro de hor&#225;rios'!A1"/><Relationship Id="rId7" Type="http://schemas.openxmlformats.org/officeDocument/2006/relationships/hyperlink" Target="https://www.grancursosonline.com.br/cursos/por-concurso/treinamento-intensivo-para-trt-16-regiao-ma-tribunal-regional-do-trabalho-da-16-regiao-analista-judiciario-area-judiciaria-exercicios-diferenciais-exclusivos-pos-edital" TargetMode="External"/><Relationship Id="rId2" Type="http://schemas.openxmlformats.org/officeDocument/2006/relationships/hyperlink" Target="#Cronograma!A1"/><Relationship Id="rId1" Type="http://schemas.openxmlformats.org/officeDocument/2006/relationships/hyperlink" Target="#'Informa&#231;&#245;es l Concurso'!A1"/><Relationship Id="rId6" Type="http://schemas.openxmlformats.org/officeDocument/2006/relationships/image" Target="../media/image1.png"/><Relationship Id="rId5" Type="http://schemas.openxmlformats.org/officeDocument/2006/relationships/hyperlink" Target="https://hubs.ly/Q01cPW5B0" TargetMode="External"/><Relationship Id="rId4" Type="http://schemas.openxmlformats.org/officeDocument/2006/relationships/hyperlink" Target="#'D1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Quadro de hor&#225;rios'!A1"/><Relationship Id="rId7" Type="http://schemas.openxmlformats.org/officeDocument/2006/relationships/hyperlink" Target="https://hubs.ly/Q01cPW5B0" TargetMode="External"/><Relationship Id="rId2" Type="http://schemas.openxmlformats.org/officeDocument/2006/relationships/hyperlink" Target="#Cronograma!A1"/><Relationship Id="rId1" Type="http://schemas.openxmlformats.org/officeDocument/2006/relationships/hyperlink" Target="#'Informa&#231;&#245;es l Concurso'!A1"/><Relationship Id="rId6" Type="http://schemas.openxmlformats.org/officeDocument/2006/relationships/image" Target="../media/image7.png"/><Relationship Id="rId5" Type="http://schemas.openxmlformats.org/officeDocument/2006/relationships/hyperlink" Target="https://www.grancursosonline.com.br/concurso/trt-15-campinas" TargetMode="External"/><Relationship Id="rId10" Type="http://schemas.openxmlformats.org/officeDocument/2006/relationships/image" Target="../media/image8.jpeg"/><Relationship Id="rId4" Type="http://schemas.openxmlformats.org/officeDocument/2006/relationships/hyperlink" Target="#'D1'!A1"/><Relationship Id="rId9" Type="http://schemas.openxmlformats.org/officeDocument/2006/relationships/hyperlink" Target="https://www.grancursosonline.com.br/cursos/por-concurso/treinamento-intensivo-para-trt-16-regiao-ma-tribunal-regional-do-trabalho-da-16-regiao-analista-judiciario-area-judiciaria-exercicios-diferenciais-exclusivos-pos-edital" TargetMode="Externa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Quadro de hor&#225;rios'!A1"/><Relationship Id="rId7" Type="http://schemas.openxmlformats.org/officeDocument/2006/relationships/hyperlink" Target="https://hubs.ly/Q01cPW5B0" TargetMode="External"/><Relationship Id="rId2" Type="http://schemas.openxmlformats.org/officeDocument/2006/relationships/hyperlink" Target="#Cronograma!A1"/><Relationship Id="rId1" Type="http://schemas.openxmlformats.org/officeDocument/2006/relationships/hyperlink" Target="#'Informa&#231;&#245;es l Concurso'!A1"/><Relationship Id="rId6" Type="http://schemas.openxmlformats.org/officeDocument/2006/relationships/image" Target="../media/image7.png"/><Relationship Id="rId5" Type="http://schemas.openxmlformats.org/officeDocument/2006/relationships/hyperlink" Target="https://www.grancursosonline.com.br/concurso/trt-15-campinas" TargetMode="External"/><Relationship Id="rId10" Type="http://schemas.openxmlformats.org/officeDocument/2006/relationships/image" Target="../media/image8.jpeg"/><Relationship Id="rId4" Type="http://schemas.openxmlformats.org/officeDocument/2006/relationships/hyperlink" Target="#'D1'!A1"/><Relationship Id="rId9" Type="http://schemas.openxmlformats.org/officeDocument/2006/relationships/hyperlink" Target="https://www.grancursosonline.com.br/cursos/por-concurso/treinamento-intensivo-para-trt-16-regiao-ma-tribunal-regional-do-trabalho-da-16-regiao-analista-judiciario-area-judiciaria-exercicios-diferenciais-exclusivos-pos-edital" TargetMode="Externa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Quadro de hor&#225;rios'!A1"/><Relationship Id="rId7" Type="http://schemas.openxmlformats.org/officeDocument/2006/relationships/hyperlink" Target="https://hubs.ly/Q01cPW5B0" TargetMode="External"/><Relationship Id="rId2" Type="http://schemas.openxmlformats.org/officeDocument/2006/relationships/hyperlink" Target="#Cronograma!A1"/><Relationship Id="rId1" Type="http://schemas.openxmlformats.org/officeDocument/2006/relationships/hyperlink" Target="#'Informa&#231;&#245;es l Concurso'!A1"/><Relationship Id="rId6" Type="http://schemas.openxmlformats.org/officeDocument/2006/relationships/image" Target="../media/image7.png"/><Relationship Id="rId5" Type="http://schemas.openxmlformats.org/officeDocument/2006/relationships/hyperlink" Target="https://www.grancursosonline.com.br/concurso/trt-15-campinas" TargetMode="External"/><Relationship Id="rId10" Type="http://schemas.openxmlformats.org/officeDocument/2006/relationships/image" Target="../media/image8.jpeg"/><Relationship Id="rId4" Type="http://schemas.openxmlformats.org/officeDocument/2006/relationships/hyperlink" Target="#'D1'!A1"/><Relationship Id="rId9" Type="http://schemas.openxmlformats.org/officeDocument/2006/relationships/hyperlink" Target="https://www.grancursosonline.com.br/cursos/por-concurso/treinamento-intensivo-para-trt-16-regiao-ma-tribunal-regional-do-trabalho-da-16-regiao-analista-judiciario-area-judiciaria-exercicios-diferenciais-exclusivos-pos-edital" TargetMode="Externa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Quadro de hor&#225;rios'!A1"/><Relationship Id="rId7" Type="http://schemas.openxmlformats.org/officeDocument/2006/relationships/hyperlink" Target="https://hubs.ly/Q01cPW5B0" TargetMode="External"/><Relationship Id="rId2" Type="http://schemas.openxmlformats.org/officeDocument/2006/relationships/hyperlink" Target="#Cronograma!A1"/><Relationship Id="rId1" Type="http://schemas.openxmlformats.org/officeDocument/2006/relationships/hyperlink" Target="#'Informa&#231;&#245;es l Concurso'!A1"/><Relationship Id="rId6" Type="http://schemas.openxmlformats.org/officeDocument/2006/relationships/image" Target="../media/image7.png"/><Relationship Id="rId5" Type="http://schemas.openxmlformats.org/officeDocument/2006/relationships/hyperlink" Target="https://www.grancursosonline.com.br/concurso/trt-15-campinas" TargetMode="External"/><Relationship Id="rId10" Type="http://schemas.openxmlformats.org/officeDocument/2006/relationships/image" Target="../media/image8.jpeg"/><Relationship Id="rId4" Type="http://schemas.openxmlformats.org/officeDocument/2006/relationships/hyperlink" Target="#'D1'!A1"/><Relationship Id="rId9" Type="http://schemas.openxmlformats.org/officeDocument/2006/relationships/hyperlink" Target="https://www.grancursosonline.com.br/cursos/por-concurso/treinamento-intensivo-para-trt-16-regiao-ma-tribunal-regional-do-trabalho-da-16-regiao-analista-judiciario-area-judiciaria-exercicios-diferenciais-exclusivos-pos-edital" TargetMode="Externa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'Quadro de hor&#225;rios'!A1"/><Relationship Id="rId7" Type="http://schemas.openxmlformats.org/officeDocument/2006/relationships/hyperlink" Target="https://hubs.ly/Q01cPW5B0" TargetMode="External"/><Relationship Id="rId2" Type="http://schemas.openxmlformats.org/officeDocument/2006/relationships/hyperlink" Target="#Cronograma!A1"/><Relationship Id="rId1" Type="http://schemas.openxmlformats.org/officeDocument/2006/relationships/hyperlink" Target="#'Informa&#231;&#245;es l Concurso'!A1"/><Relationship Id="rId6" Type="http://schemas.openxmlformats.org/officeDocument/2006/relationships/image" Target="../media/image7.png"/><Relationship Id="rId5" Type="http://schemas.openxmlformats.org/officeDocument/2006/relationships/hyperlink" Target="https://www.grancursosonline.com.br/concurso/trt-15-campinas" TargetMode="External"/><Relationship Id="rId10" Type="http://schemas.openxmlformats.org/officeDocument/2006/relationships/image" Target="../media/image8.jpeg"/><Relationship Id="rId4" Type="http://schemas.openxmlformats.org/officeDocument/2006/relationships/hyperlink" Target="#'D1'!A1"/><Relationship Id="rId9" Type="http://schemas.openxmlformats.org/officeDocument/2006/relationships/hyperlink" Target="https://www.grancursosonline.com.br/cursos/por-concurso/treinamento-intensivo-para-trt-16-regiao-ma-tribunal-regional-do-trabalho-da-16-regiao-analista-judiciario-area-judiciaria-exercicios-diferenciais-exclusivos-pos-edita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14</xdr:col>
      <xdr:colOff>19050</xdr:colOff>
      <xdr:row>2</xdr:row>
      <xdr:rowOff>85725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D8ABE203-7621-41F4-B211-4F0C6A6ADF63}"/>
            </a:ext>
          </a:extLst>
        </xdr:cNvPr>
        <xdr:cNvSpPr/>
      </xdr:nvSpPr>
      <xdr:spPr>
        <a:xfrm>
          <a:off x="9525" y="9525"/>
          <a:ext cx="8543925" cy="4572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oneCellAnchor>
    <xdr:from>
      <xdr:col>0</xdr:col>
      <xdr:colOff>190500</xdr:colOff>
      <xdr:row>0</xdr:row>
      <xdr:rowOff>0</xdr:rowOff>
    </xdr:from>
    <xdr:ext cx="3048000" cy="530658"/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D7FD87F7-B145-49E2-8C8D-9668C8A5A839}"/>
            </a:ext>
          </a:extLst>
        </xdr:cNvPr>
        <xdr:cNvSpPr txBox="1"/>
      </xdr:nvSpPr>
      <xdr:spPr>
        <a:xfrm>
          <a:off x="190500" y="0"/>
          <a:ext cx="3048000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2800">
              <a:solidFill>
                <a:schemeClr val="bg1"/>
              </a:solidFill>
            </a:rPr>
            <a:t>Edital</a:t>
          </a:r>
          <a:r>
            <a:rPr lang="pt-BR" sz="2800" baseline="0">
              <a:solidFill>
                <a:schemeClr val="bg1"/>
              </a:solidFill>
            </a:rPr>
            <a:t> Verticalizado</a:t>
          </a:r>
          <a:endParaRPr lang="pt-BR" sz="1100">
            <a:solidFill>
              <a:schemeClr val="bg1"/>
            </a:solidFill>
          </a:endParaRPr>
        </a:p>
      </xdr:txBody>
    </xdr:sp>
    <xdr:clientData/>
  </xdr:oneCellAnchor>
  <xdr:twoCellAnchor>
    <xdr:from>
      <xdr:col>12</xdr:col>
      <xdr:colOff>0</xdr:colOff>
      <xdr:row>11</xdr:row>
      <xdr:rowOff>28575</xdr:rowOff>
    </xdr:from>
    <xdr:to>
      <xdr:col>13</xdr:col>
      <xdr:colOff>581025</xdr:colOff>
      <xdr:row>13</xdr:row>
      <xdr:rowOff>114300</xdr:rowOff>
    </xdr:to>
    <xdr:sp macro="" textlink="">
      <xdr:nvSpPr>
        <xdr:cNvPr id="15" name="Retângulo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7D97F0-53C9-461C-8F27-2B4623AA8146}"/>
            </a:ext>
          </a:extLst>
        </xdr:cNvPr>
        <xdr:cNvSpPr/>
      </xdr:nvSpPr>
      <xdr:spPr>
        <a:xfrm>
          <a:off x="7315200" y="2124075"/>
          <a:ext cx="1190625" cy="466725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/>
            <a:t>Início</a:t>
          </a:r>
          <a:endParaRPr lang="pt-BR" sz="1100"/>
        </a:p>
      </xdr:txBody>
    </xdr:sp>
    <xdr:clientData/>
  </xdr:twoCellAnchor>
  <xdr:oneCellAnchor>
    <xdr:from>
      <xdr:col>4</xdr:col>
      <xdr:colOff>95250</xdr:colOff>
      <xdr:row>2</xdr:row>
      <xdr:rowOff>104775</xdr:rowOff>
    </xdr:from>
    <xdr:ext cx="5600699" cy="1595245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E2B0FBAE-4A8A-44E9-A9C1-14EC4831D886}"/>
            </a:ext>
          </a:extLst>
        </xdr:cNvPr>
        <xdr:cNvSpPr txBox="1"/>
      </xdr:nvSpPr>
      <xdr:spPr>
        <a:xfrm>
          <a:off x="2533650" y="485775"/>
          <a:ext cx="5600699" cy="15952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lang="pt-BR" sz="3200">
              <a:solidFill>
                <a:schemeClr val="accent1">
                  <a:lumMod val="75000"/>
                </a:schemeClr>
              </a:solidFill>
            </a:rPr>
            <a:t>Tribunal Regional do Trabalho da 16ª Região</a:t>
          </a:r>
        </a:p>
        <a:p>
          <a:pPr algn="l"/>
          <a:endParaRPr lang="pt-BR" sz="3200">
            <a:solidFill>
              <a:schemeClr val="accent1">
                <a:lumMod val="75000"/>
              </a:schemeClr>
            </a:solidFill>
          </a:endParaRPr>
        </a:p>
      </xdr:txBody>
    </xdr:sp>
    <xdr:clientData/>
  </xdr:oneCellAnchor>
  <xdr:oneCellAnchor>
    <xdr:from>
      <xdr:col>4</xdr:col>
      <xdr:colOff>600076</xdr:colOff>
      <xdr:row>8</xdr:row>
      <xdr:rowOff>152400</xdr:rowOff>
    </xdr:from>
    <xdr:ext cx="3933824" cy="1094274"/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289670D4-2E2E-4E9D-A9F6-09D48BDB4DD2}"/>
            </a:ext>
          </a:extLst>
        </xdr:cNvPr>
        <xdr:cNvSpPr txBox="1"/>
      </xdr:nvSpPr>
      <xdr:spPr>
        <a:xfrm>
          <a:off x="3038476" y="1676400"/>
          <a:ext cx="3933824" cy="1094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lang="pt-BR" sz="3200">
              <a:solidFill>
                <a:schemeClr val="tx1"/>
              </a:solidFill>
            </a:rPr>
            <a:t>Analista</a:t>
          </a:r>
          <a:r>
            <a:rPr lang="pt-BR" sz="3200" baseline="0">
              <a:solidFill>
                <a:schemeClr val="tx1"/>
              </a:solidFill>
            </a:rPr>
            <a:t> Judiciário - Área Judiciária</a:t>
          </a:r>
          <a:endParaRPr lang="pt-BR" sz="3200">
            <a:solidFill>
              <a:schemeClr val="tx1"/>
            </a:solidFill>
          </a:endParaRPr>
        </a:p>
      </xdr:txBody>
    </xdr:sp>
    <xdr:clientData/>
  </xdr:oneCellAnchor>
  <xdr:twoCellAnchor>
    <xdr:from>
      <xdr:col>11</xdr:col>
      <xdr:colOff>447675</xdr:colOff>
      <xdr:row>11</xdr:row>
      <xdr:rowOff>28575</xdr:rowOff>
    </xdr:from>
    <xdr:to>
      <xdr:col>13</xdr:col>
      <xdr:colOff>419100</xdr:colOff>
      <xdr:row>13</xdr:row>
      <xdr:rowOff>114300</xdr:rowOff>
    </xdr:to>
    <xdr:sp macro="" textlink="">
      <xdr:nvSpPr>
        <xdr:cNvPr id="17" name="Retângul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7C601B-A536-4F46-A407-1F4856157A32}"/>
            </a:ext>
          </a:extLst>
        </xdr:cNvPr>
        <xdr:cNvSpPr/>
      </xdr:nvSpPr>
      <xdr:spPr>
        <a:xfrm>
          <a:off x="7153275" y="2124075"/>
          <a:ext cx="1190625" cy="466725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/>
            <a:t>Início</a:t>
          </a:r>
          <a:endParaRPr lang="pt-BR" sz="1100"/>
        </a:p>
      </xdr:txBody>
    </xdr:sp>
    <xdr:clientData/>
  </xdr:twoCellAnchor>
  <xdr:twoCellAnchor editAs="oneCell">
    <xdr:from>
      <xdr:col>10</xdr:col>
      <xdr:colOff>247650</xdr:colOff>
      <xdr:row>0</xdr:row>
      <xdr:rowOff>0</xdr:rowOff>
    </xdr:from>
    <xdr:to>
      <xdr:col>13</xdr:col>
      <xdr:colOff>400050</xdr:colOff>
      <xdr:row>2</xdr:row>
      <xdr:rowOff>127742</xdr:rowOff>
    </xdr:to>
    <xdr:pic>
      <xdr:nvPicPr>
        <xdr:cNvPr id="18" name="Imagem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F52F181-56C4-4572-8774-6F6A45809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3650" y="0"/>
          <a:ext cx="1981200" cy="50874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85725</xdr:rowOff>
    </xdr:from>
    <xdr:to>
      <xdr:col>4</xdr:col>
      <xdr:colOff>66675</xdr:colOff>
      <xdr:row>15</xdr:row>
      <xdr:rowOff>0</xdr:rowOff>
    </xdr:to>
    <xdr:pic>
      <xdr:nvPicPr>
        <xdr:cNvPr id="3" name="Imagem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E356F5A-1086-CE10-10E8-2CF4F27EA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505074" cy="2390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933450</xdr:colOff>
      <xdr:row>1</xdr:row>
      <xdr:rowOff>85725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989FE423-3296-4024-AC3F-01DC70654655}"/>
            </a:ext>
          </a:extLst>
        </xdr:cNvPr>
        <xdr:cNvGrpSpPr/>
      </xdr:nvGrpSpPr>
      <xdr:grpSpPr>
        <a:xfrm>
          <a:off x="0" y="0"/>
          <a:ext cx="4629150" cy="276225"/>
          <a:chOff x="323850" y="561975"/>
          <a:chExt cx="4629150" cy="276225"/>
        </a:xfrm>
      </xdr:grpSpPr>
      <xdr:sp macro="" textlink="">
        <xdr:nvSpPr>
          <xdr:cNvPr id="3" name="Retângulo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2E0DC9D5-EC71-4BCA-B224-F305EEA70D92}"/>
              </a:ext>
            </a:extLst>
          </xdr:cNvPr>
          <xdr:cNvSpPr/>
        </xdr:nvSpPr>
        <xdr:spPr>
          <a:xfrm>
            <a:off x="323850" y="561975"/>
            <a:ext cx="96202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Informações</a:t>
            </a: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FC9ACCE-E343-425E-867E-ECB65BBF174F}"/>
              </a:ext>
            </a:extLst>
          </xdr:cNvPr>
          <xdr:cNvSpPr/>
        </xdr:nvSpPr>
        <xdr:spPr>
          <a:xfrm>
            <a:off x="13049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Cronograma</a:t>
            </a:r>
          </a:p>
        </xdr:txBody>
      </xdr:sp>
      <xdr:sp macro="" textlink="">
        <xdr:nvSpPr>
          <xdr:cNvPr id="5" name="Retângulo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D03E0818-0E6D-4364-B6F4-689C28F02010}"/>
              </a:ext>
            </a:extLst>
          </xdr:cNvPr>
          <xdr:cNvSpPr/>
        </xdr:nvSpPr>
        <xdr:spPr>
          <a:xfrm>
            <a:off x="2524125" y="561975"/>
            <a:ext cx="120967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Quadro de horários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479E7E8F-1B7B-41DA-90B6-283E0A30C491}"/>
              </a:ext>
            </a:extLst>
          </xdr:cNvPr>
          <xdr:cNvSpPr/>
        </xdr:nvSpPr>
        <xdr:spPr>
          <a:xfrm>
            <a:off x="3743325" y="561975"/>
            <a:ext cx="1209675" cy="276225"/>
          </a:xfrm>
          <a:prstGeom prst="rect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Disciplinas</a:t>
            </a:r>
          </a:p>
        </xdr:txBody>
      </xdr:sp>
    </xdr:grpSp>
    <xdr:clientData/>
  </xdr:twoCellAnchor>
  <xdr:twoCellAnchor>
    <xdr:from>
      <xdr:col>20</xdr:col>
      <xdr:colOff>342900</xdr:colOff>
      <xdr:row>0</xdr:row>
      <xdr:rowOff>0</xdr:rowOff>
    </xdr:from>
    <xdr:to>
      <xdr:col>23</xdr:col>
      <xdr:colOff>28574</xdr:colOff>
      <xdr:row>3</xdr:row>
      <xdr:rowOff>28575</xdr:rowOff>
    </xdr:to>
    <xdr:pic>
      <xdr:nvPicPr>
        <xdr:cNvPr id="7" name="Imagem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8441090-7933-43CB-B281-0573102D9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630775" y="0"/>
          <a:ext cx="1790699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1047750</xdr:colOff>
      <xdr:row>0</xdr:row>
      <xdr:rowOff>0</xdr:rowOff>
    </xdr:from>
    <xdr:to>
      <xdr:col>3</xdr:col>
      <xdr:colOff>438150</xdr:colOff>
      <xdr:row>2</xdr:row>
      <xdr:rowOff>127742</xdr:rowOff>
    </xdr:to>
    <xdr:pic>
      <xdr:nvPicPr>
        <xdr:cNvPr id="8" name="Imagem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AF78BD-8603-4D7A-8E64-389F787C9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0"/>
          <a:ext cx="1981200" cy="508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9525</xdr:rowOff>
    </xdr:from>
    <xdr:to>
      <xdr:col>1</xdr:col>
      <xdr:colOff>3076575</xdr:colOff>
      <xdr:row>30</xdr:row>
      <xdr:rowOff>19050</xdr:rowOff>
    </xdr:to>
    <xdr:pic>
      <xdr:nvPicPr>
        <xdr:cNvPr id="10" name="Imagem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5C013C5-AFE4-F7E1-88CE-17DC4AD32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34525"/>
          <a:ext cx="3686175" cy="461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933450</xdr:colOff>
      <xdr:row>1</xdr:row>
      <xdr:rowOff>85725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B1BB3AB6-3349-43D8-AD6F-091C7B5D0450}"/>
            </a:ext>
          </a:extLst>
        </xdr:cNvPr>
        <xdr:cNvGrpSpPr/>
      </xdr:nvGrpSpPr>
      <xdr:grpSpPr>
        <a:xfrm>
          <a:off x="0" y="0"/>
          <a:ext cx="4629150" cy="276225"/>
          <a:chOff x="323850" y="561975"/>
          <a:chExt cx="4629150" cy="276225"/>
        </a:xfrm>
      </xdr:grpSpPr>
      <xdr:sp macro="" textlink="">
        <xdr:nvSpPr>
          <xdr:cNvPr id="3" name="Retângulo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A5DD8190-AFC6-4D43-AA9A-5668D4C0E14F}"/>
              </a:ext>
            </a:extLst>
          </xdr:cNvPr>
          <xdr:cNvSpPr/>
        </xdr:nvSpPr>
        <xdr:spPr>
          <a:xfrm>
            <a:off x="323850" y="561975"/>
            <a:ext cx="96202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Informações</a:t>
            </a: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3594AAD1-7316-4957-9640-4B725A49F68B}"/>
              </a:ext>
            </a:extLst>
          </xdr:cNvPr>
          <xdr:cNvSpPr/>
        </xdr:nvSpPr>
        <xdr:spPr>
          <a:xfrm>
            <a:off x="13049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Cronograma</a:t>
            </a:r>
          </a:p>
        </xdr:txBody>
      </xdr:sp>
      <xdr:sp macro="" textlink="">
        <xdr:nvSpPr>
          <xdr:cNvPr id="5" name="Retângulo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10C79C8E-2233-4CC9-A7C9-DE09B60F7787}"/>
              </a:ext>
            </a:extLst>
          </xdr:cNvPr>
          <xdr:cNvSpPr/>
        </xdr:nvSpPr>
        <xdr:spPr>
          <a:xfrm>
            <a:off x="2524125" y="561975"/>
            <a:ext cx="120967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Quadro de horários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A75BA979-89FC-43A8-8212-6B9355752297}"/>
              </a:ext>
            </a:extLst>
          </xdr:cNvPr>
          <xdr:cNvSpPr/>
        </xdr:nvSpPr>
        <xdr:spPr>
          <a:xfrm>
            <a:off x="3743325" y="561975"/>
            <a:ext cx="1209675" cy="276225"/>
          </a:xfrm>
          <a:prstGeom prst="rect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Disciplinas</a:t>
            </a:r>
          </a:p>
        </xdr:txBody>
      </xdr:sp>
    </xdr:grpSp>
    <xdr:clientData/>
  </xdr:twoCellAnchor>
  <xdr:twoCellAnchor>
    <xdr:from>
      <xdr:col>20</xdr:col>
      <xdr:colOff>333375</xdr:colOff>
      <xdr:row>0</xdr:row>
      <xdr:rowOff>0</xdr:rowOff>
    </xdr:from>
    <xdr:to>
      <xdr:col>23</xdr:col>
      <xdr:colOff>19049</xdr:colOff>
      <xdr:row>3</xdr:row>
      <xdr:rowOff>28575</xdr:rowOff>
    </xdr:to>
    <xdr:pic>
      <xdr:nvPicPr>
        <xdr:cNvPr id="7" name="Imagem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B85FD64-9E27-41E3-9CED-6BC051472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621250" y="0"/>
          <a:ext cx="1790699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1076325</xdr:colOff>
      <xdr:row>0</xdr:row>
      <xdr:rowOff>0</xdr:rowOff>
    </xdr:from>
    <xdr:to>
      <xdr:col>3</xdr:col>
      <xdr:colOff>466725</xdr:colOff>
      <xdr:row>2</xdr:row>
      <xdr:rowOff>127742</xdr:rowOff>
    </xdr:to>
    <xdr:pic>
      <xdr:nvPicPr>
        <xdr:cNvPr id="8" name="Imagem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A421944-2913-4011-97B2-7F864352D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025" y="0"/>
          <a:ext cx="1981200" cy="508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180975</xdr:rowOff>
    </xdr:from>
    <xdr:to>
      <xdr:col>2</xdr:col>
      <xdr:colOff>0</xdr:colOff>
      <xdr:row>41</xdr:row>
      <xdr:rowOff>0</xdr:rowOff>
    </xdr:to>
    <xdr:pic>
      <xdr:nvPicPr>
        <xdr:cNvPr id="10" name="Imagem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EBABDBB-F556-9B04-5248-01F7947E9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24475"/>
          <a:ext cx="3695700" cy="422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933450</xdr:colOff>
      <xdr:row>1</xdr:row>
      <xdr:rowOff>85725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7A4693FC-8097-41BD-8B20-00A69D3DBAA2}"/>
            </a:ext>
          </a:extLst>
        </xdr:cNvPr>
        <xdr:cNvGrpSpPr/>
      </xdr:nvGrpSpPr>
      <xdr:grpSpPr>
        <a:xfrm>
          <a:off x="0" y="0"/>
          <a:ext cx="4629150" cy="276225"/>
          <a:chOff x="323850" y="561975"/>
          <a:chExt cx="4629150" cy="276225"/>
        </a:xfrm>
      </xdr:grpSpPr>
      <xdr:sp macro="" textlink="">
        <xdr:nvSpPr>
          <xdr:cNvPr id="3" name="Retângulo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E4BE7A09-A091-4C16-9077-0AA76836E1E3}"/>
              </a:ext>
            </a:extLst>
          </xdr:cNvPr>
          <xdr:cNvSpPr/>
        </xdr:nvSpPr>
        <xdr:spPr>
          <a:xfrm>
            <a:off x="323850" y="561975"/>
            <a:ext cx="96202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Informações</a:t>
            </a: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E8AE44E0-21F5-4EBF-B073-ACEAD8134CB4}"/>
              </a:ext>
            </a:extLst>
          </xdr:cNvPr>
          <xdr:cNvSpPr/>
        </xdr:nvSpPr>
        <xdr:spPr>
          <a:xfrm>
            <a:off x="13049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Cronograma</a:t>
            </a:r>
          </a:p>
        </xdr:txBody>
      </xdr:sp>
      <xdr:sp macro="" textlink="">
        <xdr:nvSpPr>
          <xdr:cNvPr id="5" name="Retângulo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352334D8-3558-4161-9B5E-42A62E6CD534}"/>
              </a:ext>
            </a:extLst>
          </xdr:cNvPr>
          <xdr:cNvSpPr/>
        </xdr:nvSpPr>
        <xdr:spPr>
          <a:xfrm>
            <a:off x="2524125" y="561975"/>
            <a:ext cx="120967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Quadro de horários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F0E6B857-BC9A-4DB0-8AD1-6EA847E4F43B}"/>
              </a:ext>
            </a:extLst>
          </xdr:cNvPr>
          <xdr:cNvSpPr/>
        </xdr:nvSpPr>
        <xdr:spPr>
          <a:xfrm>
            <a:off x="3743325" y="561975"/>
            <a:ext cx="1209675" cy="276225"/>
          </a:xfrm>
          <a:prstGeom prst="rect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Disciplinas</a:t>
            </a:r>
          </a:p>
        </xdr:txBody>
      </xdr:sp>
    </xdr:grpSp>
    <xdr:clientData/>
  </xdr:twoCellAnchor>
  <xdr:twoCellAnchor>
    <xdr:from>
      <xdr:col>20</xdr:col>
      <xdr:colOff>323850</xdr:colOff>
      <xdr:row>0</xdr:row>
      <xdr:rowOff>0</xdr:rowOff>
    </xdr:from>
    <xdr:to>
      <xdr:col>23</xdr:col>
      <xdr:colOff>9524</xdr:colOff>
      <xdr:row>3</xdr:row>
      <xdr:rowOff>28575</xdr:rowOff>
    </xdr:to>
    <xdr:pic>
      <xdr:nvPicPr>
        <xdr:cNvPr id="7" name="Imagem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07F890-0204-405E-A33C-489106731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611725" y="0"/>
          <a:ext cx="1790699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1066800</xdr:colOff>
      <xdr:row>0</xdr:row>
      <xdr:rowOff>0</xdr:rowOff>
    </xdr:from>
    <xdr:to>
      <xdr:col>3</xdr:col>
      <xdr:colOff>457200</xdr:colOff>
      <xdr:row>2</xdr:row>
      <xdr:rowOff>127742</xdr:rowOff>
    </xdr:to>
    <xdr:pic>
      <xdr:nvPicPr>
        <xdr:cNvPr id="8" name="Imagem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55C7741-B3C9-4E89-8530-E9B6DAE1A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0"/>
          <a:ext cx="1981200" cy="508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19050</xdr:rowOff>
    </xdr:from>
    <xdr:to>
      <xdr:col>2</xdr:col>
      <xdr:colOff>19050</xdr:colOff>
      <xdr:row>23</xdr:row>
      <xdr:rowOff>723900</xdr:rowOff>
    </xdr:to>
    <xdr:pic>
      <xdr:nvPicPr>
        <xdr:cNvPr id="10" name="Imagem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D020AC8-E414-27FA-D953-6A3AC9965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05550"/>
          <a:ext cx="3714750" cy="2990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933450</xdr:colOff>
      <xdr:row>1</xdr:row>
      <xdr:rowOff>85725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DE465D50-B8F0-4B02-8F6B-4E67DDEAA72B}"/>
            </a:ext>
          </a:extLst>
        </xdr:cNvPr>
        <xdr:cNvGrpSpPr/>
      </xdr:nvGrpSpPr>
      <xdr:grpSpPr>
        <a:xfrm>
          <a:off x="0" y="0"/>
          <a:ext cx="4629150" cy="276225"/>
          <a:chOff x="323850" y="561975"/>
          <a:chExt cx="4629150" cy="276225"/>
        </a:xfrm>
      </xdr:grpSpPr>
      <xdr:sp macro="" textlink="">
        <xdr:nvSpPr>
          <xdr:cNvPr id="3" name="Retângulo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1D50A9E-1E02-4623-999D-01AA9E24599C}"/>
              </a:ext>
            </a:extLst>
          </xdr:cNvPr>
          <xdr:cNvSpPr/>
        </xdr:nvSpPr>
        <xdr:spPr>
          <a:xfrm>
            <a:off x="323850" y="561975"/>
            <a:ext cx="96202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Informações</a:t>
            </a: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CB280EA5-0A9F-48DA-9777-92936700128E}"/>
              </a:ext>
            </a:extLst>
          </xdr:cNvPr>
          <xdr:cNvSpPr/>
        </xdr:nvSpPr>
        <xdr:spPr>
          <a:xfrm>
            <a:off x="13049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Cronograma</a:t>
            </a:r>
          </a:p>
        </xdr:txBody>
      </xdr:sp>
      <xdr:sp macro="" textlink="">
        <xdr:nvSpPr>
          <xdr:cNvPr id="5" name="Retângulo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F2065A1-642B-46D0-AA0B-47D3D5558366}"/>
              </a:ext>
            </a:extLst>
          </xdr:cNvPr>
          <xdr:cNvSpPr/>
        </xdr:nvSpPr>
        <xdr:spPr>
          <a:xfrm>
            <a:off x="2524125" y="561975"/>
            <a:ext cx="120967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Quadro de horários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AF2A7AD-9E35-4A09-9A2A-5F7B3EB7E51C}"/>
              </a:ext>
            </a:extLst>
          </xdr:cNvPr>
          <xdr:cNvSpPr/>
        </xdr:nvSpPr>
        <xdr:spPr>
          <a:xfrm>
            <a:off x="3743325" y="561975"/>
            <a:ext cx="1209675" cy="276225"/>
          </a:xfrm>
          <a:prstGeom prst="rect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Disciplinas</a:t>
            </a:r>
          </a:p>
        </xdr:txBody>
      </xdr:sp>
    </xdr:grpSp>
    <xdr:clientData/>
  </xdr:twoCellAnchor>
  <xdr:twoCellAnchor>
    <xdr:from>
      <xdr:col>20</xdr:col>
      <xdr:colOff>323850</xdr:colOff>
      <xdr:row>0</xdr:row>
      <xdr:rowOff>0</xdr:rowOff>
    </xdr:from>
    <xdr:to>
      <xdr:col>23</xdr:col>
      <xdr:colOff>9524</xdr:colOff>
      <xdr:row>3</xdr:row>
      <xdr:rowOff>28575</xdr:rowOff>
    </xdr:to>
    <xdr:pic>
      <xdr:nvPicPr>
        <xdr:cNvPr id="7" name="Imagem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02EE251-A52E-49DD-A452-D309CF09E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611725" y="0"/>
          <a:ext cx="1790699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1066800</xdr:colOff>
      <xdr:row>0</xdr:row>
      <xdr:rowOff>0</xdr:rowOff>
    </xdr:from>
    <xdr:to>
      <xdr:col>3</xdr:col>
      <xdr:colOff>457200</xdr:colOff>
      <xdr:row>2</xdr:row>
      <xdr:rowOff>127742</xdr:rowOff>
    </xdr:to>
    <xdr:pic>
      <xdr:nvPicPr>
        <xdr:cNvPr id="8" name="Imagem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97FB24E-2F81-473F-B33A-8DAB20848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0"/>
          <a:ext cx="1981200" cy="508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19050</xdr:rowOff>
    </xdr:from>
    <xdr:to>
      <xdr:col>2</xdr:col>
      <xdr:colOff>9524</xdr:colOff>
      <xdr:row>24</xdr:row>
      <xdr:rowOff>333375</xdr:rowOff>
    </xdr:to>
    <xdr:pic>
      <xdr:nvPicPr>
        <xdr:cNvPr id="10" name="Imagem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E89252F-5DF4-9CAA-3E8B-411A9D41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96550"/>
          <a:ext cx="3705224" cy="3933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933450</xdr:colOff>
      <xdr:row>1</xdr:row>
      <xdr:rowOff>85725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E541DAAC-0F7A-4819-9BE1-E00009A97EEA}"/>
            </a:ext>
          </a:extLst>
        </xdr:cNvPr>
        <xdr:cNvGrpSpPr/>
      </xdr:nvGrpSpPr>
      <xdr:grpSpPr>
        <a:xfrm>
          <a:off x="0" y="0"/>
          <a:ext cx="4629150" cy="276225"/>
          <a:chOff x="323850" y="561975"/>
          <a:chExt cx="4629150" cy="276225"/>
        </a:xfrm>
      </xdr:grpSpPr>
      <xdr:sp macro="" textlink="">
        <xdr:nvSpPr>
          <xdr:cNvPr id="3" name="Retângulo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BF5ACB15-F0BB-4EAB-9913-C18AD248054B}"/>
              </a:ext>
            </a:extLst>
          </xdr:cNvPr>
          <xdr:cNvSpPr/>
        </xdr:nvSpPr>
        <xdr:spPr>
          <a:xfrm>
            <a:off x="323850" y="561975"/>
            <a:ext cx="96202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Informações</a:t>
            </a: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DD293AB0-F3F5-45C1-AC34-12AE3DD1D586}"/>
              </a:ext>
            </a:extLst>
          </xdr:cNvPr>
          <xdr:cNvSpPr/>
        </xdr:nvSpPr>
        <xdr:spPr>
          <a:xfrm>
            <a:off x="13049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Cronograma</a:t>
            </a:r>
          </a:p>
        </xdr:txBody>
      </xdr:sp>
      <xdr:sp macro="" textlink="">
        <xdr:nvSpPr>
          <xdr:cNvPr id="5" name="Retângulo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542A38DF-44FD-4952-9526-A6F2DAA25260}"/>
              </a:ext>
            </a:extLst>
          </xdr:cNvPr>
          <xdr:cNvSpPr/>
        </xdr:nvSpPr>
        <xdr:spPr>
          <a:xfrm>
            <a:off x="2524125" y="561975"/>
            <a:ext cx="120967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Quadro de horários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ACF2293-ECAF-4CDB-B70A-1C6EA64361D9}"/>
              </a:ext>
            </a:extLst>
          </xdr:cNvPr>
          <xdr:cNvSpPr/>
        </xdr:nvSpPr>
        <xdr:spPr>
          <a:xfrm>
            <a:off x="3743325" y="561975"/>
            <a:ext cx="1209675" cy="276225"/>
          </a:xfrm>
          <a:prstGeom prst="rect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Disciplinas</a:t>
            </a:r>
          </a:p>
        </xdr:txBody>
      </xdr:sp>
    </xdr:grpSp>
    <xdr:clientData/>
  </xdr:twoCellAnchor>
  <xdr:twoCellAnchor>
    <xdr:from>
      <xdr:col>20</xdr:col>
      <xdr:colOff>333375</xdr:colOff>
      <xdr:row>0</xdr:row>
      <xdr:rowOff>0</xdr:rowOff>
    </xdr:from>
    <xdr:to>
      <xdr:col>23</xdr:col>
      <xdr:colOff>19049</xdr:colOff>
      <xdr:row>3</xdr:row>
      <xdr:rowOff>28575</xdr:rowOff>
    </xdr:to>
    <xdr:pic>
      <xdr:nvPicPr>
        <xdr:cNvPr id="7" name="Imagem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5B608D3-C019-4E88-859C-8A6262277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621250" y="0"/>
          <a:ext cx="1790699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1047750</xdr:colOff>
      <xdr:row>0</xdr:row>
      <xdr:rowOff>0</xdr:rowOff>
    </xdr:from>
    <xdr:to>
      <xdr:col>3</xdr:col>
      <xdr:colOff>438150</xdr:colOff>
      <xdr:row>2</xdr:row>
      <xdr:rowOff>127742</xdr:rowOff>
    </xdr:to>
    <xdr:pic>
      <xdr:nvPicPr>
        <xdr:cNvPr id="8" name="Imagem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6FC1C77-93A9-4EB3-B398-51148B32C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0"/>
          <a:ext cx="1981200" cy="508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19051</xdr:rowOff>
    </xdr:from>
    <xdr:to>
      <xdr:col>2</xdr:col>
      <xdr:colOff>19050</xdr:colOff>
      <xdr:row>27</xdr:row>
      <xdr:rowOff>333375</xdr:rowOff>
    </xdr:to>
    <xdr:pic>
      <xdr:nvPicPr>
        <xdr:cNvPr id="10" name="Imagem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E544819-BBCE-8184-EE0A-EBFBF86C2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0051"/>
          <a:ext cx="3714750" cy="431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933450</xdr:colOff>
      <xdr:row>1</xdr:row>
      <xdr:rowOff>85725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1A30AD2A-8F25-42C0-AADF-64AE243BFD90}"/>
            </a:ext>
          </a:extLst>
        </xdr:cNvPr>
        <xdr:cNvGrpSpPr/>
      </xdr:nvGrpSpPr>
      <xdr:grpSpPr>
        <a:xfrm>
          <a:off x="0" y="0"/>
          <a:ext cx="4629150" cy="276225"/>
          <a:chOff x="323850" y="561975"/>
          <a:chExt cx="4629150" cy="276225"/>
        </a:xfrm>
      </xdr:grpSpPr>
      <xdr:sp macro="" textlink="">
        <xdr:nvSpPr>
          <xdr:cNvPr id="3" name="Retângulo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44FCAA8E-A1FE-2ACE-804E-4ED6C9BA7A8F}"/>
              </a:ext>
            </a:extLst>
          </xdr:cNvPr>
          <xdr:cNvSpPr/>
        </xdr:nvSpPr>
        <xdr:spPr>
          <a:xfrm>
            <a:off x="323850" y="561975"/>
            <a:ext cx="96202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Informações</a:t>
            </a: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932B383-9E0C-013A-1331-AE5AC8B88595}"/>
              </a:ext>
            </a:extLst>
          </xdr:cNvPr>
          <xdr:cNvSpPr/>
        </xdr:nvSpPr>
        <xdr:spPr>
          <a:xfrm>
            <a:off x="13049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Cronograma</a:t>
            </a:r>
          </a:p>
        </xdr:txBody>
      </xdr:sp>
      <xdr:sp macro="" textlink="">
        <xdr:nvSpPr>
          <xdr:cNvPr id="5" name="Retângulo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F1A7A214-1EA6-5D7B-495C-AA46E6C41FBA}"/>
              </a:ext>
            </a:extLst>
          </xdr:cNvPr>
          <xdr:cNvSpPr/>
        </xdr:nvSpPr>
        <xdr:spPr>
          <a:xfrm>
            <a:off x="2524125" y="561975"/>
            <a:ext cx="120967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Quadro de horários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43AEB170-9FED-5EDE-394A-1F4CC55219DA}"/>
              </a:ext>
            </a:extLst>
          </xdr:cNvPr>
          <xdr:cNvSpPr/>
        </xdr:nvSpPr>
        <xdr:spPr>
          <a:xfrm>
            <a:off x="3743325" y="561975"/>
            <a:ext cx="1209675" cy="276225"/>
          </a:xfrm>
          <a:prstGeom prst="rect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Disciplinas</a:t>
            </a:r>
          </a:p>
        </xdr:txBody>
      </xdr:sp>
    </xdr:grpSp>
    <xdr:clientData/>
  </xdr:twoCellAnchor>
  <xdr:twoCellAnchor>
    <xdr:from>
      <xdr:col>20</xdr:col>
      <xdr:colOff>333375</xdr:colOff>
      <xdr:row>0</xdr:row>
      <xdr:rowOff>0</xdr:rowOff>
    </xdr:from>
    <xdr:to>
      <xdr:col>23</xdr:col>
      <xdr:colOff>19049</xdr:colOff>
      <xdr:row>3</xdr:row>
      <xdr:rowOff>28575</xdr:rowOff>
    </xdr:to>
    <xdr:pic>
      <xdr:nvPicPr>
        <xdr:cNvPr id="7" name="Imagem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2543806-8877-4F60-95AB-6E3F2A5DC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621250" y="0"/>
          <a:ext cx="1790699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990600</xdr:colOff>
      <xdr:row>0</xdr:row>
      <xdr:rowOff>0</xdr:rowOff>
    </xdr:from>
    <xdr:to>
      <xdr:col>3</xdr:col>
      <xdr:colOff>381000</xdr:colOff>
      <xdr:row>2</xdr:row>
      <xdr:rowOff>127742</xdr:rowOff>
    </xdr:to>
    <xdr:pic>
      <xdr:nvPicPr>
        <xdr:cNvPr id="8" name="Imagem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E28A255-1A81-44F8-AF9F-3D7FD5E50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0"/>
          <a:ext cx="1981200" cy="508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9525</xdr:rowOff>
    </xdr:from>
    <xdr:to>
      <xdr:col>2</xdr:col>
      <xdr:colOff>0</xdr:colOff>
      <xdr:row>40</xdr:row>
      <xdr:rowOff>85725</xdr:rowOff>
    </xdr:to>
    <xdr:pic>
      <xdr:nvPicPr>
        <xdr:cNvPr id="10" name="Imagem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98EF922-BCAC-CAAD-8D2F-45F057AEC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72550"/>
          <a:ext cx="3695700" cy="409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933450</xdr:colOff>
      <xdr:row>1</xdr:row>
      <xdr:rowOff>85725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533E2B07-0229-44D5-B445-11435DD8CEAB}"/>
            </a:ext>
          </a:extLst>
        </xdr:cNvPr>
        <xdr:cNvGrpSpPr/>
      </xdr:nvGrpSpPr>
      <xdr:grpSpPr>
        <a:xfrm>
          <a:off x="0" y="0"/>
          <a:ext cx="4629150" cy="276225"/>
          <a:chOff x="323850" y="561975"/>
          <a:chExt cx="4629150" cy="276225"/>
        </a:xfrm>
      </xdr:grpSpPr>
      <xdr:sp macro="" textlink="">
        <xdr:nvSpPr>
          <xdr:cNvPr id="3" name="Retângulo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2455DFB4-F882-88C2-2EAD-6B29884C3D46}"/>
              </a:ext>
            </a:extLst>
          </xdr:cNvPr>
          <xdr:cNvSpPr/>
        </xdr:nvSpPr>
        <xdr:spPr>
          <a:xfrm>
            <a:off x="323850" y="561975"/>
            <a:ext cx="96202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Informações</a:t>
            </a: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4CAE2EC8-D197-EB92-D11E-0B49FEE95BDA}"/>
              </a:ext>
            </a:extLst>
          </xdr:cNvPr>
          <xdr:cNvSpPr/>
        </xdr:nvSpPr>
        <xdr:spPr>
          <a:xfrm>
            <a:off x="13049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Cronograma</a:t>
            </a:r>
          </a:p>
        </xdr:txBody>
      </xdr:sp>
      <xdr:sp macro="" textlink="">
        <xdr:nvSpPr>
          <xdr:cNvPr id="5" name="Retângulo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E4810FE3-28E7-C28A-266B-04844ABDFBE9}"/>
              </a:ext>
            </a:extLst>
          </xdr:cNvPr>
          <xdr:cNvSpPr/>
        </xdr:nvSpPr>
        <xdr:spPr>
          <a:xfrm>
            <a:off x="2524125" y="561975"/>
            <a:ext cx="120967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Quadro de horários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C90CA46E-56DB-F207-B258-F21414F83629}"/>
              </a:ext>
            </a:extLst>
          </xdr:cNvPr>
          <xdr:cNvSpPr/>
        </xdr:nvSpPr>
        <xdr:spPr>
          <a:xfrm>
            <a:off x="3743325" y="561975"/>
            <a:ext cx="1209675" cy="276225"/>
          </a:xfrm>
          <a:prstGeom prst="rect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Disciplinas</a:t>
            </a:r>
          </a:p>
        </xdr:txBody>
      </xdr:sp>
    </xdr:grpSp>
    <xdr:clientData/>
  </xdr:twoCellAnchor>
  <xdr:twoCellAnchor>
    <xdr:from>
      <xdr:col>20</xdr:col>
      <xdr:colOff>333375</xdr:colOff>
      <xdr:row>0</xdr:row>
      <xdr:rowOff>0</xdr:rowOff>
    </xdr:from>
    <xdr:to>
      <xdr:col>23</xdr:col>
      <xdr:colOff>19049</xdr:colOff>
      <xdr:row>3</xdr:row>
      <xdr:rowOff>28575</xdr:rowOff>
    </xdr:to>
    <xdr:pic>
      <xdr:nvPicPr>
        <xdr:cNvPr id="7" name="Imagem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43D3A9E-8194-477B-9C52-B4AEB6A7F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621250" y="0"/>
          <a:ext cx="1790699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990600</xdr:colOff>
      <xdr:row>0</xdr:row>
      <xdr:rowOff>0</xdr:rowOff>
    </xdr:from>
    <xdr:to>
      <xdr:col>3</xdr:col>
      <xdr:colOff>381000</xdr:colOff>
      <xdr:row>2</xdr:row>
      <xdr:rowOff>127742</xdr:rowOff>
    </xdr:to>
    <xdr:pic>
      <xdr:nvPicPr>
        <xdr:cNvPr id="8" name="Imagem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A97ECF5-6A8E-48FB-9376-DD01DE5C7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0"/>
          <a:ext cx="1981200" cy="508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3076575</xdr:colOff>
      <xdr:row>41</xdr:row>
      <xdr:rowOff>85725</xdr:rowOff>
    </xdr:to>
    <xdr:pic>
      <xdr:nvPicPr>
        <xdr:cNvPr id="10" name="Imagem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B6DE8E4-C057-F919-F6F2-134BF2E0D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34025"/>
          <a:ext cx="3686175" cy="429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933450</xdr:colOff>
      <xdr:row>1</xdr:row>
      <xdr:rowOff>85725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9F5F7F09-A956-4183-A655-4012184354E8}"/>
            </a:ext>
          </a:extLst>
        </xdr:cNvPr>
        <xdr:cNvGrpSpPr/>
      </xdr:nvGrpSpPr>
      <xdr:grpSpPr>
        <a:xfrm>
          <a:off x="0" y="0"/>
          <a:ext cx="4629150" cy="276225"/>
          <a:chOff x="323850" y="561975"/>
          <a:chExt cx="4629150" cy="276225"/>
        </a:xfrm>
      </xdr:grpSpPr>
      <xdr:sp macro="" textlink="">
        <xdr:nvSpPr>
          <xdr:cNvPr id="3" name="Retângulo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C0E8404-7BB9-3B85-EC39-17A2876EC88D}"/>
              </a:ext>
            </a:extLst>
          </xdr:cNvPr>
          <xdr:cNvSpPr/>
        </xdr:nvSpPr>
        <xdr:spPr>
          <a:xfrm>
            <a:off x="323850" y="561975"/>
            <a:ext cx="96202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Informações</a:t>
            </a: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9E75A287-5A97-3C63-DDB7-7793ED00A984}"/>
              </a:ext>
            </a:extLst>
          </xdr:cNvPr>
          <xdr:cNvSpPr/>
        </xdr:nvSpPr>
        <xdr:spPr>
          <a:xfrm>
            <a:off x="13049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Cronograma</a:t>
            </a:r>
          </a:p>
        </xdr:txBody>
      </xdr:sp>
      <xdr:sp macro="" textlink="">
        <xdr:nvSpPr>
          <xdr:cNvPr id="5" name="Retângulo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F61D630A-3050-581D-848D-AEDAFD9C0749}"/>
              </a:ext>
            </a:extLst>
          </xdr:cNvPr>
          <xdr:cNvSpPr/>
        </xdr:nvSpPr>
        <xdr:spPr>
          <a:xfrm>
            <a:off x="2524125" y="561975"/>
            <a:ext cx="120967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Quadro de horários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E9E7B0B4-E5C7-2FC7-BA6C-2069EF5364FA}"/>
              </a:ext>
            </a:extLst>
          </xdr:cNvPr>
          <xdr:cNvSpPr/>
        </xdr:nvSpPr>
        <xdr:spPr>
          <a:xfrm>
            <a:off x="3743325" y="561975"/>
            <a:ext cx="1209675" cy="276225"/>
          </a:xfrm>
          <a:prstGeom prst="rect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Disciplinas</a:t>
            </a:r>
          </a:p>
        </xdr:txBody>
      </xdr:sp>
    </xdr:grpSp>
    <xdr:clientData/>
  </xdr:twoCellAnchor>
  <xdr:twoCellAnchor>
    <xdr:from>
      <xdr:col>20</xdr:col>
      <xdr:colOff>333375</xdr:colOff>
      <xdr:row>0</xdr:row>
      <xdr:rowOff>0</xdr:rowOff>
    </xdr:from>
    <xdr:to>
      <xdr:col>23</xdr:col>
      <xdr:colOff>19049</xdr:colOff>
      <xdr:row>3</xdr:row>
      <xdr:rowOff>28575</xdr:rowOff>
    </xdr:to>
    <xdr:pic>
      <xdr:nvPicPr>
        <xdr:cNvPr id="7" name="Imagem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23C894E-D003-4043-BAF6-48F69732A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621250" y="0"/>
          <a:ext cx="1790699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990600</xdr:colOff>
      <xdr:row>0</xdr:row>
      <xdr:rowOff>0</xdr:rowOff>
    </xdr:from>
    <xdr:to>
      <xdr:col>3</xdr:col>
      <xdr:colOff>381000</xdr:colOff>
      <xdr:row>2</xdr:row>
      <xdr:rowOff>127742</xdr:rowOff>
    </xdr:to>
    <xdr:pic>
      <xdr:nvPicPr>
        <xdr:cNvPr id="8" name="Imagem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38533A9-DA15-4C75-A89C-5309DAA26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0"/>
          <a:ext cx="1981200" cy="508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9525</xdr:rowOff>
    </xdr:from>
    <xdr:to>
      <xdr:col>1</xdr:col>
      <xdr:colOff>3057525</xdr:colOff>
      <xdr:row>42</xdr:row>
      <xdr:rowOff>19050</xdr:rowOff>
    </xdr:to>
    <xdr:pic>
      <xdr:nvPicPr>
        <xdr:cNvPr id="10" name="Imagem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FFFE251-3A28-DF2E-F66A-CCCC308B1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3667125" cy="441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9</xdr:row>
      <xdr:rowOff>9525</xdr:rowOff>
    </xdr:from>
    <xdr:to>
      <xdr:col>1</xdr:col>
      <xdr:colOff>514293</xdr:colOff>
      <xdr:row>9</xdr:row>
      <xdr:rowOff>190477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EADF37-57D6-4A09-8642-6F961FA13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85925" y="2019300"/>
          <a:ext cx="457143" cy="18095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3000375</xdr:colOff>
      <xdr:row>1</xdr:row>
      <xdr:rowOff>85725</xdr:rowOff>
    </xdr:to>
    <xdr:grpSp>
      <xdr:nvGrpSpPr>
        <xdr:cNvPr id="4" name="Agrupar 3">
          <a:extLst>
            <a:ext uri="{FF2B5EF4-FFF2-40B4-BE49-F238E27FC236}">
              <a16:creationId xmlns:a16="http://schemas.microsoft.com/office/drawing/2014/main" id="{21C35E52-E13B-43FC-9FFC-135BD0183A6B}"/>
            </a:ext>
          </a:extLst>
        </xdr:cNvPr>
        <xdr:cNvGrpSpPr/>
      </xdr:nvGrpSpPr>
      <xdr:grpSpPr>
        <a:xfrm>
          <a:off x="0" y="0"/>
          <a:ext cx="4629150" cy="276225"/>
          <a:chOff x="323850" y="561975"/>
          <a:chExt cx="4629150" cy="276225"/>
        </a:xfrm>
      </xdr:grpSpPr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823D7769-BA68-4FF3-B673-905E75978B7B}"/>
              </a:ext>
            </a:extLst>
          </xdr:cNvPr>
          <xdr:cNvSpPr/>
        </xdr:nvSpPr>
        <xdr:spPr>
          <a:xfrm>
            <a:off x="323850" y="561975"/>
            <a:ext cx="962025" cy="276225"/>
          </a:xfrm>
          <a:prstGeom prst="rect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Informações</a:t>
            </a:r>
          </a:p>
        </xdr:txBody>
      </xdr:sp>
      <xdr:sp macro="" textlink="">
        <xdr:nvSpPr>
          <xdr:cNvPr id="12" name="Retângulo 1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A7DBD0CF-06F6-4A72-8B10-71C3FA54122D}"/>
              </a:ext>
            </a:extLst>
          </xdr:cNvPr>
          <xdr:cNvSpPr/>
        </xdr:nvSpPr>
        <xdr:spPr>
          <a:xfrm>
            <a:off x="13049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Cronograma</a:t>
            </a:r>
          </a:p>
        </xdr:txBody>
      </xdr:sp>
      <xdr:sp macro="" textlink="">
        <xdr:nvSpPr>
          <xdr:cNvPr id="13" name="Retângulo 12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F587C186-22E5-4521-8FDE-C8AADA8A101B}"/>
              </a:ext>
            </a:extLst>
          </xdr:cNvPr>
          <xdr:cNvSpPr/>
        </xdr:nvSpPr>
        <xdr:spPr>
          <a:xfrm>
            <a:off x="25241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Quadro de horários</a:t>
            </a:r>
          </a:p>
        </xdr:txBody>
      </xdr:sp>
      <xdr:sp macro="" textlink="">
        <xdr:nvSpPr>
          <xdr:cNvPr id="14" name="Retângulo 13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F54EFD34-8B11-4AF5-94B0-07CEEB358325}"/>
              </a:ext>
            </a:extLst>
          </xdr:cNvPr>
          <xdr:cNvSpPr/>
        </xdr:nvSpPr>
        <xdr:spPr>
          <a:xfrm>
            <a:off x="37433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Disciplinas</a:t>
            </a:r>
          </a:p>
        </xdr:txBody>
      </xdr:sp>
    </xdr:grpSp>
    <xdr:clientData/>
  </xdr:twoCellAnchor>
  <xdr:twoCellAnchor editAs="oneCell">
    <xdr:from>
      <xdr:col>1</xdr:col>
      <xdr:colOff>57150</xdr:colOff>
      <xdr:row>9</xdr:row>
      <xdr:rowOff>9525</xdr:rowOff>
    </xdr:from>
    <xdr:to>
      <xdr:col>1</xdr:col>
      <xdr:colOff>514293</xdr:colOff>
      <xdr:row>9</xdr:row>
      <xdr:rowOff>190477</xdr:rowOff>
    </xdr:to>
    <xdr:pic>
      <xdr:nvPicPr>
        <xdr:cNvPr id="10" name="Imagem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2B5D98E-93C9-4F35-9EFA-47E70F814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85925" y="1828800"/>
          <a:ext cx="457143" cy="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38100</xdr:rowOff>
    </xdr:from>
    <xdr:to>
      <xdr:col>7</xdr:col>
      <xdr:colOff>323850</xdr:colOff>
      <xdr:row>2</xdr:row>
      <xdr:rowOff>165842</xdr:rowOff>
    </xdr:to>
    <xdr:pic>
      <xdr:nvPicPr>
        <xdr:cNvPr id="15" name="Imagem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90806BE-674B-427B-9F7E-E68E7DA7A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4150" y="38100"/>
          <a:ext cx="1981200" cy="508742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3</xdr:row>
      <xdr:rowOff>9525</xdr:rowOff>
    </xdr:from>
    <xdr:to>
      <xdr:col>7</xdr:col>
      <xdr:colOff>400050</xdr:colOff>
      <xdr:row>28</xdr:row>
      <xdr:rowOff>180975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5945780-5AF2-71D6-A4E0-C3BAFB388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581025"/>
          <a:ext cx="2295525" cy="503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1</xdr:row>
      <xdr:rowOff>85725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C392899B-11E2-4B60-86BC-E5C5736A0DCC}"/>
            </a:ext>
          </a:extLst>
        </xdr:cNvPr>
        <xdr:cNvGrpSpPr/>
      </xdr:nvGrpSpPr>
      <xdr:grpSpPr>
        <a:xfrm>
          <a:off x="0" y="0"/>
          <a:ext cx="4381500" cy="276225"/>
          <a:chOff x="323850" y="561975"/>
          <a:chExt cx="4629150" cy="276225"/>
        </a:xfrm>
      </xdr:grpSpPr>
      <xdr:sp macro="" textlink="">
        <xdr:nvSpPr>
          <xdr:cNvPr id="3" name="Retângulo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FC923DF8-E117-420F-9BC7-6E07F0A898BE}"/>
              </a:ext>
            </a:extLst>
          </xdr:cNvPr>
          <xdr:cNvSpPr/>
        </xdr:nvSpPr>
        <xdr:spPr>
          <a:xfrm>
            <a:off x="323850" y="561975"/>
            <a:ext cx="96202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Informações</a:t>
            </a: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63293D29-75BB-4FC0-A5A6-110ABD8F41FA}"/>
              </a:ext>
            </a:extLst>
          </xdr:cNvPr>
          <xdr:cNvSpPr/>
        </xdr:nvSpPr>
        <xdr:spPr>
          <a:xfrm>
            <a:off x="1304925" y="561975"/>
            <a:ext cx="1209675" cy="276225"/>
          </a:xfrm>
          <a:prstGeom prst="rect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Cronograma</a:t>
            </a:r>
          </a:p>
        </xdr:txBody>
      </xdr:sp>
      <xdr:sp macro="" textlink="">
        <xdr:nvSpPr>
          <xdr:cNvPr id="5" name="Retângulo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74CF34C1-FBA6-4DD4-94D4-AC62A5385106}"/>
              </a:ext>
            </a:extLst>
          </xdr:cNvPr>
          <xdr:cNvSpPr/>
        </xdr:nvSpPr>
        <xdr:spPr>
          <a:xfrm>
            <a:off x="25241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Quadro de horários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9DB042C4-CCEC-45A5-99F1-F80418990AEC}"/>
              </a:ext>
            </a:extLst>
          </xdr:cNvPr>
          <xdr:cNvSpPr/>
        </xdr:nvSpPr>
        <xdr:spPr>
          <a:xfrm>
            <a:off x="37433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Disciplinas</a:t>
            </a:r>
          </a:p>
        </xdr:txBody>
      </xdr:sp>
    </xdr:grpSp>
    <xdr:clientData/>
  </xdr:twoCellAnchor>
  <xdr:twoCellAnchor editAs="oneCell">
    <xdr:from>
      <xdr:col>3</xdr:col>
      <xdr:colOff>180975</xdr:colOff>
      <xdr:row>0</xdr:row>
      <xdr:rowOff>0</xdr:rowOff>
    </xdr:from>
    <xdr:to>
      <xdr:col>5</xdr:col>
      <xdr:colOff>257175</xdr:colOff>
      <xdr:row>2</xdr:row>
      <xdr:rowOff>127742</xdr:rowOff>
    </xdr:to>
    <xdr:pic>
      <xdr:nvPicPr>
        <xdr:cNvPr id="8" name="Imagem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4B11A02-86CD-479F-892D-B93324FF8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0"/>
          <a:ext cx="1981200" cy="508742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3</xdr:row>
      <xdr:rowOff>19051</xdr:rowOff>
    </xdr:from>
    <xdr:to>
      <xdr:col>9</xdr:col>
      <xdr:colOff>0</xdr:colOff>
      <xdr:row>31</xdr:row>
      <xdr:rowOff>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93234375-54F9-E1CA-6B76-73A3888B1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90551"/>
          <a:ext cx="3067050" cy="5410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238125</xdr:colOff>
      <xdr:row>1</xdr:row>
      <xdr:rowOff>85725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E19ADF77-AED1-4905-96D0-037809B70077}"/>
            </a:ext>
          </a:extLst>
        </xdr:cNvPr>
        <xdr:cNvGrpSpPr/>
      </xdr:nvGrpSpPr>
      <xdr:grpSpPr>
        <a:xfrm>
          <a:off x="0" y="0"/>
          <a:ext cx="4629150" cy="276225"/>
          <a:chOff x="323850" y="561975"/>
          <a:chExt cx="4629150" cy="276225"/>
        </a:xfrm>
      </xdr:grpSpPr>
      <xdr:sp macro="" textlink="">
        <xdr:nvSpPr>
          <xdr:cNvPr id="3" name="Retângulo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F2567970-B3C5-43C1-A35D-9AF3BB1A8C28}"/>
              </a:ext>
            </a:extLst>
          </xdr:cNvPr>
          <xdr:cNvSpPr/>
        </xdr:nvSpPr>
        <xdr:spPr>
          <a:xfrm>
            <a:off x="323850" y="561975"/>
            <a:ext cx="96202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Informações</a:t>
            </a: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BA5A8C5-B6B7-4164-9AD7-60640E84F84C}"/>
              </a:ext>
            </a:extLst>
          </xdr:cNvPr>
          <xdr:cNvSpPr/>
        </xdr:nvSpPr>
        <xdr:spPr>
          <a:xfrm>
            <a:off x="13049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Cronograma</a:t>
            </a:r>
          </a:p>
        </xdr:txBody>
      </xdr:sp>
      <xdr:sp macro="" textlink="">
        <xdr:nvSpPr>
          <xdr:cNvPr id="5" name="Retângulo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6C42BA42-4698-4BD2-9202-E40CA5E4FE0A}"/>
              </a:ext>
            </a:extLst>
          </xdr:cNvPr>
          <xdr:cNvSpPr/>
        </xdr:nvSpPr>
        <xdr:spPr>
          <a:xfrm>
            <a:off x="2524125" y="561975"/>
            <a:ext cx="1209675" cy="276225"/>
          </a:xfrm>
          <a:prstGeom prst="rect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Quadro de horários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C23D58D-81B5-407E-A7D1-9CC93BBA65F7}"/>
              </a:ext>
            </a:extLst>
          </xdr:cNvPr>
          <xdr:cNvSpPr/>
        </xdr:nvSpPr>
        <xdr:spPr>
          <a:xfrm>
            <a:off x="37433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Disciplinas</a:t>
            </a:r>
          </a:p>
        </xdr:txBody>
      </xdr:sp>
    </xdr:grpSp>
    <xdr:clientData/>
  </xdr:twoCellAnchor>
  <xdr:twoCellAnchor editAs="oneCell">
    <xdr:from>
      <xdr:col>5</xdr:col>
      <xdr:colOff>295275</xdr:colOff>
      <xdr:row>0</xdr:row>
      <xdr:rowOff>0</xdr:rowOff>
    </xdr:from>
    <xdr:to>
      <xdr:col>7</xdr:col>
      <xdr:colOff>161925</xdr:colOff>
      <xdr:row>2</xdr:row>
      <xdr:rowOff>127742</xdr:rowOff>
    </xdr:to>
    <xdr:pic>
      <xdr:nvPicPr>
        <xdr:cNvPr id="8" name="Imagem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1D72A50-29CF-432E-B76D-2504A245C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0"/>
          <a:ext cx="1981200" cy="508742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</xdr:colOff>
      <xdr:row>6</xdr:row>
      <xdr:rowOff>171450</xdr:rowOff>
    </xdr:from>
    <xdr:to>
      <xdr:col>11</xdr:col>
      <xdr:colOff>0</xdr:colOff>
      <xdr:row>43</xdr:row>
      <xdr:rowOff>38100</xdr:rowOff>
    </xdr:to>
    <xdr:pic>
      <xdr:nvPicPr>
        <xdr:cNvPr id="7" name="Imagem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544638CE-A9C3-8A0B-F487-81BB593A0C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9175" y="1314450"/>
          <a:ext cx="1419225" cy="691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933450</xdr:colOff>
      <xdr:row>1</xdr:row>
      <xdr:rowOff>85725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DBAA0583-C6F8-47F5-9BEC-DF3911E5B594}"/>
            </a:ext>
          </a:extLst>
        </xdr:cNvPr>
        <xdr:cNvGrpSpPr/>
      </xdr:nvGrpSpPr>
      <xdr:grpSpPr>
        <a:xfrm>
          <a:off x="0" y="0"/>
          <a:ext cx="4629150" cy="276225"/>
          <a:chOff x="323850" y="561975"/>
          <a:chExt cx="4629150" cy="276225"/>
        </a:xfrm>
      </xdr:grpSpPr>
      <xdr:sp macro="" textlink="">
        <xdr:nvSpPr>
          <xdr:cNvPr id="3" name="Retângulo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222EC4A1-E4F2-4836-8752-CBB8BC489C93}"/>
              </a:ext>
            </a:extLst>
          </xdr:cNvPr>
          <xdr:cNvSpPr/>
        </xdr:nvSpPr>
        <xdr:spPr>
          <a:xfrm>
            <a:off x="323850" y="561975"/>
            <a:ext cx="96202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Informações</a:t>
            </a: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B022DCC4-845D-4B96-BBBC-FC39F375CF47}"/>
              </a:ext>
            </a:extLst>
          </xdr:cNvPr>
          <xdr:cNvSpPr/>
        </xdr:nvSpPr>
        <xdr:spPr>
          <a:xfrm>
            <a:off x="13049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Cronograma</a:t>
            </a:r>
          </a:p>
        </xdr:txBody>
      </xdr:sp>
      <xdr:sp macro="" textlink="">
        <xdr:nvSpPr>
          <xdr:cNvPr id="5" name="Retângulo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3C30B4A-D9D4-44DB-8557-70D2C32F9AD7}"/>
              </a:ext>
            </a:extLst>
          </xdr:cNvPr>
          <xdr:cNvSpPr/>
        </xdr:nvSpPr>
        <xdr:spPr>
          <a:xfrm>
            <a:off x="2524125" y="561975"/>
            <a:ext cx="120967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Quadro de horários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2BE170C-F1CB-46F4-85DD-C84F67C0750F}"/>
              </a:ext>
            </a:extLst>
          </xdr:cNvPr>
          <xdr:cNvSpPr/>
        </xdr:nvSpPr>
        <xdr:spPr>
          <a:xfrm>
            <a:off x="3743325" y="561975"/>
            <a:ext cx="1209675" cy="276225"/>
          </a:xfrm>
          <a:prstGeom prst="rect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Disciplinas</a:t>
            </a:r>
          </a:p>
        </xdr:txBody>
      </xdr:sp>
    </xdr:grpSp>
    <xdr:clientData/>
  </xdr:twoCellAnchor>
  <xdr:twoCellAnchor>
    <xdr:from>
      <xdr:col>20</xdr:col>
      <xdr:colOff>323850</xdr:colOff>
      <xdr:row>0</xdr:row>
      <xdr:rowOff>0</xdr:rowOff>
    </xdr:from>
    <xdr:to>
      <xdr:col>23</xdr:col>
      <xdr:colOff>9524</xdr:colOff>
      <xdr:row>3</xdr:row>
      <xdr:rowOff>28575</xdr:rowOff>
    </xdr:to>
    <xdr:pic>
      <xdr:nvPicPr>
        <xdr:cNvPr id="7" name="Imagem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285F159-6A2C-4785-A771-F54C8B2FC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611725" y="0"/>
          <a:ext cx="1790699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1162050</xdr:colOff>
      <xdr:row>0</xdr:row>
      <xdr:rowOff>0</xdr:rowOff>
    </xdr:from>
    <xdr:to>
      <xdr:col>3</xdr:col>
      <xdr:colOff>552450</xdr:colOff>
      <xdr:row>2</xdr:row>
      <xdr:rowOff>127742</xdr:rowOff>
    </xdr:to>
    <xdr:pic>
      <xdr:nvPicPr>
        <xdr:cNvPr id="8" name="Imagem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1DC9884-E596-4E7A-9008-F0C0F4754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0" y="0"/>
          <a:ext cx="1981200" cy="508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2</xdr:col>
      <xdr:colOff>0</xdr:colOff>
      <xdr:row>33</xdr:row>
      <xdr:rowOff>0</xdr:rowOff>
    </xdr:to>
    <xdr:pic>
      <xdr:nvPicPr>
        <xdr:cNvPr id="10" name="Imagem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9E818863-340C-53A0-A58D-F5F279252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81500"/>
          <a:ext cx="3695700" cy="3457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933450</xdr:colOff>
      <xdr:row>1</xdr:row>
      <xdr:rowOff>85725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0B2B4DF8-ED2E-4B27-A2F0-F118B93556FE}"/>
            </a:ext>
          </a:extLst>
        </xdr:cNvPr>
        <xdr:cNvGrpSpPr/>
      </xdr:nvGrpSpPr>
      <xdr:grpSpPr>
        <a:xfrm>
          <a:off x="0" y="0"/>
          <a:ext cx="4629150" cy="276225"/>
          <a:chOff x="323850" y="561975"/>
          <a:chExt cx="4629150" cy="276225"/>
        </a:xfrm>
      </xdr:grpSpPr>
      <xdr:sp macro="" textlink="">
        <xdr:nvSpPr>
          <xdr:cNvPr id="3" name="Retângulo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82AFE6F7-E310-4E05-8284-4A32418393B3}"/>
              </a:ext>
            </a:extLst>
          </xdr:cNvPr>
          <xdr:cNvSpPr/>
        </xdr:nvSpPr>
        <xdr:spPr>
          <a:xfrm>
            <a:off x="323850" y="561975"/>
            <a:ext cx="96202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Informações</a:t>
            </a: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3782D1C5-DBFC-40C2-814A-9BFC5EFBD816}"/>
              </a:ext>
            </a:extLst>
          </xdr:cNvPr>
          <xdr:cNvSpPr/>
        </xdr:nvSpPr>
        <xdr:spPr>
          <a:xfrm>
            <a:off x="13049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Cronograma</a:t>
            </a:r>
          </a:p>
        </xdr:txBody>
      </xdr:sp>
      <xdr:sp macro="" textlink="">
        <xdr:nvSpPr>
          <xdr:cNvPr id="5" name="Retângulo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79C726B3-B18B-45C2-BA0F-EEC6F1D27730}"/>
              </a:ext>
            </a:extLst>
          </xdr:cNvPr>
          <xdr:cNvSpPr/>
        </xdr:nvSpPr>
        <xdr:spPr>
          <a:xfrm>
            <a:off x="2524125" y="561975"/>
            <a:ext cx="120967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Quadro de horários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F0884271-95D9-44F7-A7DF-25A6CEB47272}"/>
              </a:ext>
            </a:extLst>
          </xdr:cNvPr>
          <xdr:cNvSpPr/>
        </xdr:nvSpPr>
        <xdr:spPr>
          <a:xfrm>
            <a:off x="3743325" y="561975"/>
            <a:ext cx="1209675" cy="276225"/>
          </a:xfrm>
          <a:prstGeom prst="rect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Disciplinas</a:t>
            </a:r>
          </a:p>
        </xdr:txBody>
      </xdr:sp>
    </xdr:grpSp>
    <xdr:clientData/>
  </xdr:twoCellAnchor>
  <xdr:twoCellAnchor>
    <xdr:from>
      <xdr:col>20</xdr:col>
      <xdr:colOff>533400</xdr:colOff>
      <xdr:row>0</xdr:row>
      <xdr:rowOff>0</xdr:rowOff>
    </xdr:from>
    <xdr:to>
      <xdr:col>23</xdr:col>
      <xdr:colOff>47624</xdr:colOff>
      <xdr:row>3</xdr:row>
      <xdr:rowOff>28575</xdr:rowOff>
    </xdr:to>
    <xdr:pic>
      <xdr:nvPicPr>
        <xdr:cNvPr id="7" name="Imagem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135148D-76D3-430E-A3F9-B9A9E79E1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821275" y="0"/>
          <a:ext cx="1619249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1304925</xdr:colOff>
      <xdr:row>0</xdr:row>
      <xdr:rowOff>0</xdr:rowOff>
    </xdr:from>
    <xdr:to>
      <xdr:col>3</xdr:col>
      <xdr:colOff>695325</xdr:colOff>
      <xdr:row>2</xdr:row>
      <xdr:rowOff>127742</xdr:rowOff>
    </xdr:to>
    <xdr:pic>
      <xdr:nvPicPr>
        <xdr:cNvPr id="8" name="Imagem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45252FF-60AD-4442-9868-792D20E16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5" y="0"/>
          <a:ext cx="1981200" cy="508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3057525</xdr:colOff>
      <xdr:row>39</xdr:row>
      <xdr:rowOff>171450</xdr:rowOff>
    </xdr:to>
    <xdr:pic>
      <xdr:nvPicPr>
        <xdr:cNvPr id="10" name="Imagem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411CA1B-9D4D-C1EA-2316-6722EB678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39050"/>
          <a:ext cx="3667125" cy="399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933450</xdr:colOff>
      <xdr:row>1</xdr:row>
      <xdr:rowOff>85725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788771DD-AC20-4C16-81B2-19C7E09EB8DB}"/>
            </a:ext>
          </a:extLst>
        </xdr:cNvPr>
        <xdr:cNvGrpSpPr/>
      </xdr:nvGrpSpPr>
      <xdr:grpSpPr>
        <a:xfrm>
          <a:off x="0" y="0"/>
          <a:ext cx="4629150" cy="276225"/>
          <a:chOff x="323850" y="561975"/>
          <a:chExt cx="4629150" cy="276225"/>
        </a:xfrm>
      </xdr:grpSpPr>
      <xdr:sp macro="" textlink="">
        <xdr:nvSpPr>
          <xdr:cNvPr id="3" name="Retângulo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619C5A3D-928D-484E-80FA-3E952523327F}"/>
              </a:ext>
            </a:extLst>
          </xdr:cNvPr>
          <xdr:cNvSpPr/>
        </xdr:nvSpPr>
        <xdr:spPr>
          <a:xfrm>
            <a:off x="323850" y="561975"/>
            <a:ext cx="96202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Informações</a:t>
            </a: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398F7FAE-9A70-49C7-AB2F-DAF8183C3622}"/>
              </a:ext>
            </a:extLst>
          </xdr:cNvPr>
          <xdr:cNvSpPr/>
        </xdr:nvSpPr>
        <xdr:spPr>
          <a:xfrm>
            <a:off x="13049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Cronograma</a:t>
            </a:r>
          </a:p>
        </xdr:txBody>
      </xdr:sp>
      <xdr:sp macro="" textlink="">
        <xdr:nvSpPr>
          <xdr:cNvPr id="5" name="Retângulo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77B6732-2BF5-4B89-B121-3D669E8FE8CC}"/>
              </a:ext>
            </a:extLst>
          </xdr:cNvPr>
          <xdr:cNvSpPr/>
        </xdr:nvSpPr>
        <xdr:spPr>
          <a:xfrm>
            <a:off x="2524125" y="561975"/>
            <a:ext cx="120967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Quadro de horários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F5395D4F-0941-4095-9A4B-425234118701}"/>
              </a:ext>
            </a:extLst>
          </xdr:cNvPr>
          <xdr:cNvSpPr/>
        </xdr:nvSpPr>
        <xdr:spPr>
          <a:xfrm>
            <a:off x="3743325" y="561975"/>
            <a:ext cx="1209675" cy="276225"/>
          </a:xfrm>
          <a:prstGeom prst="rect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Disciplinas</a:t>
            </a:r>
          </a:p>
        </xdr:txBody>
      </xdr:sp>
    </xdr:grpSp>
    <xdr:clientData/>
  </xdr:twoCellAnchor>
  <xdr:twoCellAnchor>
    <xdr:from>
      <xdr:col>20</xdr:col>
      <xdr:colOff>561975</xdr:colOff>
      <xdr:row>0</xdr:row>
      <xdr:rowOff>0</xdr:rowOff>
    </xdr:from>
    <xdr:to>
      <xdr:col>23</xdr:col>
      <xdr:colOff>38099</xdr:colOff>
      <xdr:row>3</xdr:row>
      <xdr:rowOff>28575</xdr:rowOff>
    </xdr:to>
    <xdr:pic>
      <xdr:nvPicPr>
        <xdr:cNvPr id="7" name="Imagem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C4DD613-501A-482F-A0E1-170B50C8B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849850" y="0"/>
          <a:ext cx="1581149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1123950</xdr:colOff>
      <xdr:row>0</xdr:row>
      <xdr:rowOff>19050</xdr:rowOff>
    </xdr:from>
    <xdr:to>
      <xdr:col>3</xdr:col>
      <xdr:colOff>514350</xdr:colOff>
      <xdr:row>2</xdr:row>
      <xdr:rowOff>146792</xdr:rowOff>
    </xdr:to>
    <xdr:pic>
      <xdr:nvPicPr>
        <xdr:cNvPr id="8" name="Imagem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5B3F9C-9EE4-4EED-99B9-CEC02221B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19050"/>
          <a:ext cx="1981200" cy="508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9525</xdr:rowOff>
    </xdr:from>
    <xdr:to>
      <xdr:col>2</xdr:col>
      <xdr:colOff>9525</xdr:colOff>
      <xdr:row>33</xdr:row>
      <xdr:rowOff>152400</xdr:rowOff>
    </xdr:to>
    <xdr:pic>
      <xdr:nvPicPr>
        <xdr:cNvPr id="10" name="Imagem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9250B88-1D2E-461D-072A-644BF8B8F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05525"/>
          <a:ext cx="3705225" cy="2838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933450</xdr:colOff>
      <xdr:row>1</xdr:row>
      <xdr:rowOff>85725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C680816D-C79B-48FF-A702-5ED7132C344E}"/>
            </a:ext>
          </a:extLst>
        </xdr:cNvPr>
        <xdr:cNvGrpSpPr/>
      </xdr:nvGrpSpPr>
      <xdr:grpSpPr>
        <a:xfrm>
          <a:off x="0" y="0"/>
          <a:ext cx="4629150" cy="276225"/>
          <a:chOff x="323850" y="561975"/>
          <a:chExt cx="4629150" cy="276225"/>
        </a:xfrm>
      </xdr:grpSpPr>
      <xdr:sp macro="" textlink="">
        <xdr:nvSpPr>
          <xdr:cNvPr id="3" name="Retângulo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B3EB8BFF-6113-4D7B-85A3-2F75CB01C935}"/>
              </a:ext>
            </a:extLst>
          </xdr:cNvPr>
          <xdr:cNvSpPr/>
        </xdr:nvSpPr>
        <xdr:spPr>
          <a:xfrm>
            <a:off x="323850" y="561975"/>
            <a:ext cx="96202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Informações</a:t>
            </a: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51125F59-099F-4D22-8122-0124A32656A9}"/>
              </a:ext>
            </a:extLst>
          </xdr:cNvPr>
          <xdr:cNvSpPr/>
        </xdr:nvSpPr>
        <xdr:spPr>
          <a:xfrm>
            <a:off x="13049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Cronograma</a:t>
            </a:r>
          </a:p>
        </xdr:txBody>
      </xdr:sp>
      <xdr:sp macro="" textlink="">
        <xdr:nvSpPr>
          <xdr:cNvPr id="5" name="Retângulo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11E33307-5118-4969-AF85-B8C02DB022BC}"/>
              </a:ext>
            </a:extLst>
          </xdr:cNvPr>
          <xdr:cNvSpPr/>
        </xdr:nvSpPr>
        <xdr:spPr>
          <a:xfrm>
            <a:off x="2524125" y="561975"/>
            <a:ext cx="120967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Quadro de horários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D25E8D9-6C8A-4D73-B6E8-59DA8E14B650}"/>
              </a:ext>
            </a:extLst>
          </xdr:cNvPr>
          <xdr:cNvSpPr/>
        </xdr:nvSpPr>
        <xdr:spPr>
          <a:xfrm>
            <a:off x="3743325" y="561975"/>
            <a:ext cx="1209675" cy="276225"/>
          </a:xfrm>
          <a:prstGeom prst="rect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Disciplinas</a:t>
            </a:r>
          </a:p>
        </xdr:txBody>
      </xdr:sp>
    </xdr:grpSp>
    <xdr:clientData/>
  </xdr:twoCellAnchor>
  <xdr:twoCellAnchor>
    <xdr:from>
      <xdr:col>20</xdr:col>
      <xdr:colOff>542925</xdr:colOff>
      <xdr:row>0</xdr:row>
      <xdr:rowOff>0</xdr:rowOff>
    </xdr:from>
    <xdr:to>
      <xdr:col>23</xdr:col>
      <xdr:colOff>28574</xdr:colOff>
      <xdr:row>3</xdr:row>
      <xdr:rowOff>28575</xdr:rowOff>
    </xdr:to>
    <xdr:pic>
      <xdr:nvPicPr>
        <xdr:cNvPr id="8" name="Imagem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5B6CEAB-EB3C-4C4D-B185-9EDDB98F9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830800" y="0"/>
          <a:ext cx="1590674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1143000</xdr:colOff>
      <xdr:row>0</xdr:row>
      <xdr:rowOff>0</xdr:rowOff>
    </xdr:from>
    <xdr:to>
      <xdr:col>3</xdr:col>
      <xdr:colOff>533400</xdr:colOff>
      <xdr:row>2</xdr:row>
      <xdr:rowOff>127742</xdr:rowOff>
    </xdr:to>
    <xdr:pic>
      <xdr:nvPicPr>
        <xdr:cNvPr id="9" name="Imagem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F616647-E950-4B33-990B-D19D18DDB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0"/>
          <a:ext cx="1981200" cy="508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9525</xdr:rowOff>
    </xdr:from>
    <xdr:to>
      <xdr:col>1</xdr:col>
      <xdr:colOff>3067050</xdr:colOff>
      <xdr:row>40</xdr:row>
      <xdr:rowOff>171450</xdr:rowOff>
    </xdr:to>
    <xdr:pic>
      <xdr:nvPicPr>
        <xdr:cNvPr id="7" name="Imagem 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C54129D-63E9-50EC-A6D5-D1675DD53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53075"/>
          <a:ext cx="3676650" cy="417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933450</xdr:colOff>
      <xdr:row>1</xdr:row>
      <xdr:rowOff>85725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E5AD5BCF-0605-4977-897F-5D446C620576}"/>
            </a:ext>
          </a:extLst>
        </xdr:cNvPr>
        <xdr:cNvGrpSpPr/>
      </xdr:nvGrpSpPr>
      <xdr:grpSpPr>
        <a:xfrm>
          <a:off x="0" y="0"/>
          <a:ext cx="4629150" cy="276225"/>
          <a:chOff x="323850" y="561975"/>
          <a:chExt cx="4629150" cy="276225"/>
        </a:xfrm>
      </xdr:grpSpPr>
      <xdr:sp macro="" textlink="">
        <xdr:nvSpPr>
          <xdr:cNvPr id="3" name="Retângulo 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8C4B6498-33EA-4E55-AD3A-967CE0CDDF90}"/>
              </a:ext>
            </a:extLst>
          </xdr:cNvPr>
          <xdr:cNvSpPr/>
        </xdr:nvSpPr>
        <xdr:spPr>
          <a:xfrm>
            <a:off x="323850" y="561975"/>
            <a:ext cx="96202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100"/>
              <a:t>Informações</a:t>
            </a:r>
          </a:p>
        </xdr:txBody>
      </xdr:sp>
      <xdr:sp macro="" textlink="">
        <xdr:nvSpPr>
          <xdr:cNvPr id="4" name="Retângulo 3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32BC6660-584B-408B-80EF-AAAB4FB14E48}"/>
              </a:ext>
            </a:extLst>
          </xdr:cNvPr>
          <xdr:cNvSpPr/>
        </xdr:nvSpPr>
        <xdr:spPr>
          <a:xfrm>
            <a:off x="1304925" y="561975"/>
            <a:ext cx="1209675" cy="276225"/>
          </a:xfrm>
          <a:prstGeom prst="rect">
            <a:avLst/>
          </a:prstGeom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Cronograma</a:t>
            </a:r>
          </a:p>
        </xdr:txBody>
      </xdr:sp>
      <xdr:sp macro="" textlink="">
        <xdr:nvSpPr>
          <xdr:cNvPr id="5" name="Retângulo 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1A37D95-A2F0-4906-88B6-5830BA7E671B}"/>
              </a:ext>
            </a:extLst>
          </xdr:cNvPr>
          <xdr:cNvSpPr/>
        </xdr:nvSpPr>
        <xdr:spPr>
          <a:xfrm>
            <a:off x="2524125" y="561975"/>
            <a:ext cx="1209675" cy="276225"/>
          </a:xfrm>
          <a:prstGeom prst="rect">
            <a:avLst/>
          </a:prstGeom>
          <a:solidFill>
            <a:schemeClr val="accent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Quadro de horários</a:t>
            </a:r>
          </a:p>
        </xdr:txBody>
      </xdr:sp>
      <xdr:sp macro="" textlink="">
        <xdr:nvSpPr>
          <xdr:cNvPr id="6" name="Retângulo 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8A5B7CF-5255-4A30-BF51-3415DE2FBE7B}"/>
              </a:ext>
            </a:extLst>
          </xdr:cNvPr>
          <xdr:cNvSpPr/>
        </xdr:nvSpPr>
        <xdr:spPr>
          <a:xfrm>
            <a:off x="3743325" y="561975"/>
            <a:ext cx="1209675" cy="276225"/>
          </a:xfrm>
          <a:prstGeom prst="rect">
            <a:avLst/>
          </a:prstGeom>
          <a:solidFill>
            <a:schemeClr val="accent1">
              <a:lumMod val="60000"/>
              <a:lumOff val="4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1000"/>
              <a:t>Disciplinas</a:t>
            </a:r>
          </a:p>
        </xdr:txBody>
      </xdr:sp>
    </xdr:grpSp>
    <xdr:clientData/>
  </xdr:twoCellAnchor>
  <xdr:twoCellAnchor>
    <xdr:from>
      <xdr:col>20</xdr:col>
      <xdr:colOff>333375</xdr:colOff>
      <xdr:row>0</xdr:row>
      <xdr:rowOff>0</xdr:rowOff>
    </xdr:from>
    <xdr:to>
      <xdr:col>23</xdr:col>
      <xdr:colOff>19049</xdr:colOff>
      <xdr:row>3</xdr:row>
      <xdr:rowOff>28575</xdr:rowOff>
    </xdr:to>
    <xdr:pic>
      <xdr:nvPicPr>
        <xdr:cNvPr id="7" name="Imagem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6C54CD5-8F69-4E26-9F80-833D8E924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621250" y="0"/>
          <a:ext cx="1790699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990600</xdr:colOff>
      <xdr:row>0</xdr:row>
      <xdr:rowOff>0</xdr:rowOff>
    </xdr:from>
    <xdr:to>
      <xdr:col>3</xdr:col>
      <xdr:colOff>381000</xdr:colOff>
      <xdr:row>2</xdr:row>
      <xdr:rowOff>127742</xdr:rowOff>
    </xdr:to>
    <xdr:pic>
      <xdr:nvPicPr>
        <xdr:cNvPr id="8" name="Imagem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96E684E-8E28-4006-BADB-2F5027D4A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0"/>
          <a:ext cx="1981200" cy="508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3076575</xdr:colOff>
      <xdr:row>39</xdr:row>
      <xdr:rowOff>28575</xdr:rowOff>
    </xdr:to>
    <xdr:pic>
      <xdr:nvPicPr>
        <xdr:cNvPr id="10" name="Imagem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CC643D0-6820-AE74-E864-125245D14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3686175" cy="386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5"/>
  <sheetViews>
    <sheetView showGridLines="0" workbookViewId="0">
      <selection activeCell="D14" sqref="D14"/>
    </sheetView>
  </sheetViews>
  <sheetFormatPr defaultColWidth="0" defaultRowHeight="15" zeroHeight="1" x14ac:dyDescent="0.25"/>
  <cols>
    <col min="1" max="14" width="9.140625" customWidth="1"/>
    <col min="15" max="15" width="2.7109375" customWidth="1"/>
    <col min="16" max="16384" width="9.14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</sheetData>
  <sheetProtection algorithmName="SHA-512" hashValue="O88u5jkLeayWh3XCR1ijulG3z4BxV3R+b/U/Wg292gSbbtGOSFL/b+G5SXAIBZqHOXvLq73CjNyXATJV1SvmXQ==" saltValue="or+emoeOnKT2tTN0OP+rIA==" spinCount="100000" sheet="1" objects="1" scenarios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30"/>
  <sheetViews>
    <sheetView showGridLines="0" topLeftCell="A16" workbookViewId="0">
      <selection activeCell="F34" sqref="F34"/>
    </sheetView>
  </sheetViews>
  <sheetFormatPr defaultColWidth="0" defaultRowHeight="15" x14ac:dyDescent="0.25"/>
  <cols>
    <col min="1" max="1" width="9.140625" customWidth="1"/>
    <col min="2" max="2" width="46.28515625" bestFit="1" customWidth="1"/>
    <col min="3" max="3" width="38.85546875" bestFit="1" customWidth="1"/>
    <col min="4" max="4" width="11.5703125" bestFit="1" customWidth="1"/>
    <col min="5" max="7" width="9.140625" customWidth="1"/>
    <col min="8" max="8" width="11.5703125" bestFit="1" customWidth="1"/>
    <col min="9" max="10" width="9.140625" customWidth="1"/>
    <col min="11" max="11" width="9" bestFit="1" customWidth="1"/>
    <col min="12" max="12" width="9.140625" customWidth="1"/>
    <col min="13" max="13" width="11.5703125" bestFit="1" customWidth="1"/>
    <col min="14" max="17" width="9.140625" customWidth="1"/>
    <col min="18" max="18" width="11.5703125" bestFit="1" customWidth="1"/>
    <col min="19" max="22" width="9.140625" customWidth="1"/>
    <col min="23" max="23" width="13.28515625" bestFit="1" customWidth="1"/>
    <col min="24" max="24" width="1.85546875" customWidth="1"/>
    <col min="25" max="16384" width="9.140625" hidden="1"/>
  </cols>
  <sheetData>
    <row r="1" spans="1:23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</row>
    <row r="2" spans="1:23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3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</row>
    <row r="5" spans="1:23" x14ac:dyDescent="0.25">
      <c r="A5" s="2"/>
      <c r="B5" s="2"/>
      <c r="C5" s="35"/>
      <c r="D5" s="36"/>
      <c r="E5" s="37" t="s">
        <v>67</v>
      </c>
      <c r="F5" s="37"/>
      <c r="G5" s="38" t="s">
        <v>68</v>
      </c>
      <c r="H5" s="37"/>
      <c r="I5" s="37"/>
      <c r="J5" s="37" t="s">
        <v>69</v>
      </c>
      <c r="K5" s="37"/>
      <c r="L5" s="38" t="s">
        <v>70</v>
      </c>
      <c r="M5" s="36"/>
      <c r="N5" s="37"/>
      <c r="O5" s="37" t="s">
        <v>71</v>
      </c>
      <c r="P5" s="37"/>
      <c r="Q5" s="38"/>
      <c r="R5" s="36"/>
      <c r="S5" s="37"/>
      <c r="T5" s="37" t="s">
        <v>72</v>
      </c>
      <c r="U5" s="37"/>
      <c r="V5" s="38"/>
      <c r="W5" s="39" t="s">
        <v>73</v>
      </c>
    </row>
    <row r="6" spans="1:23" ht="30" x14ac:dyDescent="0.25">
      <c r="A6" s="65" t="s">
        <v>0</v>
      </c>
      <c r="B6" s="66" t="s">
        <v>74</v>
      </c>
      <c r="C6" s="64" t="s">
        <v>75</v>
      </c>
      <c r="D6" s="41" t="s">
        <v>76</v>
      </c>
      <c r="E6" s="42" t="s">
        <v>77</v>
      </c>
      <c r="F6" s="42" t="s">
        <v>78</v>
      </c>
      <c r="G6" s="43">
        <f>SUM(G7:G24)</f>
        <v>0.74999999999999933</v>
      </c>
      <c r="H6" s="44" t="s">
        <v>79</v>
      </c>
      <c r="I6" s="45" t="s">
        <v>80</v>
      </c>
      <c r="J6" s="42" t="s">
        <v>77</v>
      </c>
      <c r="K6" s="42" t="s">
        <v>78</v>
      </c>
      <c r="L6" s="43">
        <f>SUM(L7:L24)</f>
        <v>0</v>
      </c>
      <c r="M6" s="46" t="s">
        <v>79</v>
      </c>
      <c r="N6" s="44" t="s">
        <v>80</v>
      </c>
      <c r="O6" s="42" t="s">
        <v>77</v>
      </c>
      <c r="P6" s="42" t="s">
        <v>78</v>
      </c>
      <c r="Q6" s="43">
        <f>SUM(Q7:Q24)</f>
        <v>0.74999999999999933</v>
      </c>
      <c r="R6" s="44" t="s">
        <v>79</v>
      </c>
      <c r="S6" s="44" t="s">
        <v>80</v>
      </c>
      <c r="T6" s="42" t="s">
        <v>77</v>
      </c>
      <c r="U6" s="42" t="s">
        <v>78</v>
      </c>
      <c r="V6" s="43">
        <f>SUM(V7:V24)</f>
        <v>0.74999999999999933</v>
      </c>
      <c r="W6" s="47">
        <f>SUM(W7:W24)</f>
        <v>2.2499999999999991</v>
      </c>
    </row>
    <row r="7" spans="1:23" ht="75" x14ac:dyDescent="0.25">
      <c r="A7" s="62">
        <v>1</v>
      </c>
      <c r="B7" s="62" t="str">
        <f>Cronograma!B10</f>
        <v>Língua Portuguesa</v>
      </c>
      <c r="C7" s="69" t="s">
        <v>155</v>
      </c>
      <c r="D7" s="48">
        <v>44782</v>
      </c>
      <c r="E7" s="49">
        <v>0.29166666666666669</v>
      </c>
      <c r="F7" s="49">
        <v>0.33333333333333331</v>
      </c>
      <c r="G7" s="56">
        <f>F7-E7</f>
        <v>4.166666666666663E-2</v>
      </c>
      <c r="H7" s="51">
        <f t="shared" ref="H7" si="0">IF(D7="","",D7+DAY(1))</f>
        <v>44783</v>
      </c>
      <c r="I7" s="51" t="s">
        <v>81</v>
      </c>
      <c r="J7" s="52">
        <v>0.29166666666666669</v>
      </c>
      <c r="K7" s="52">
        <v>0.33333333333333331</v>
      </c>
      <c r="L7" s="56">
        <f>IF(I7="sim",K7-J7,0)</f>
        <v>0</v>
      </c>
      <c r="M7" s="53">
        <f>IF(D7="","",D7+DAY(7))</f>
        <v>44789</v>
      </c>
      <c r="N7" s="54" t="s">
        <v>82</v>
      </c>
      <c r="O7" s="55">
        <v>0.29166666666666669</v>
      </c>
      <c r="P7" s="55">
        <v>0.33333333333333331</v>
      </c>
      <c r="Q7" s="56">
        <f>IF(N7="sim",P7-O7,0)</f>
        <v>4.166666666666663E-2</v>
      </c>
      <c r="R7" s="57">
        <f>IF(D7="","",D7+DAY(15))</f>
        <v>44797</v>
      </c>
      <c r="S7" s="51" t="s">
        <v>82</v>
      </c>
      <c r="T7" s="49">
        <v>0.29166666666666669</v>
      </c>
      <c r="U7" s="49">
        <v>0.33333333333333331</v>
      </c>
      <c r="V7" s="56">
        <f>IF(S7="sim",U7-T7,0)</f>
        <v>4.166666666666663E-2</v>
      </c>
      <c r="W7" s="58">
        <f>G7+L7+Q7+V7</f>
        <v>0.12499999999999989</v>
      </c>
    </row>
    <row r="8" spans="1:23" ht="60" x14ac:dyDescent="0.25">
      <c r="A8" s="62">
        <v>2</v>
      </c>
      <c r="B8" s="62" t="str">
        <f>Cronograma!B11</f>
        <v>Raciocínio Lógico Matemático</v>
      </c>
      <c r="C8" s="69" t="s">
        <v>156</v>
      </c>
      <c r="D8" s="48">
        <v>44783</v>
      </c>
      <c r="E8" s="49">
        <v>0.29166666666666669</v>
      </c>
      <c r="F8" s="49">
        <v>0.33333333333333331</v>
      </c>
      <c r="G8" s="56">
        <f t="shared" ref="G8:G24" si="1">F8-E8</f>
        <v>4.166666666666663E-2</v>
      </c>
      <c r="H8" s="51">
        <f t="shared" ref="H8:H24" si="2">IF(D8="","",D8+DAY(1))</f>
        <v>44784</v>
      </c>
      <c r="I8" s="51" t="s">
        <v>81</v>
      </c>
      <c r="J8" s="52">
        <v>0.29166666666666669</v>
      </c>
      <c r="K8" s="52">
        <v>0.33333333333333331</v>
      </c>
      <c r="L8" s="56">
        <f t="shared" ref="L8:L24" si="3">IF(I8="sim",K8-J8,0)</f>
        <v>0</v>
      </c>
      <c r="M8" s="53">
        <f t="shared" ref="M8:M24" si="4">IF(D8="","",D8+DAY(7))</f>
        <v>44790</v>
      </c>
      <c r="N8" s="54" t="s">
        <v>82</v>
      </c>
      <c r="O8" s="55">
        <v>0.29166666666666669</v>
      </c>
      <c r="P8" s="55">
        <v>0.33333333333333331</v>
      </c>
      <c r="Q8" s="56">
        <f t="shared" ref="Q8:Q24" si="5">IF(N8="sim",P8-O8,0)</f>
        <v>4.166666666666663E-2</v>
      </c>
      <c r="R8" s="57">
        <f t="shared" ref="R8:R24" si="6">IF(D8="","",D8+DAY(15))</f>
        <v>44798</v>
      </c>
      <c r="S8" s="51" t="s">
        <v>82</v>
      </c>
      <c r="T8" s="49">
        <v>0.29166666666666669</v>
      </c>
      <c r="U8" s="49">
        <v>0.33333333333333331</v>
      </c>
      <c r="V8" s="56">
        <f t="shared" ref="V8:V24" si="7">IF(S8="sim",U8-T8,0)</f>
        <v>4.166666666666663E-2</v>
      </c>
      <c r="W8" s="58">
        <f t="shared" ref="W8:W24" si="8">G8+L8+Q8+V8</f>
        <v>0.12499999999999989</v>
      </c>
    </row>
    <row r="9" spans="1:23" ht="75" x14ac:dyDescent="0.25">
      <c r="A9" s="62">
        <v>3</v>
      </c>
      <c r="B9" s="62" t="str">
        <f>Cronograma!B12</f>
        <v>Atualidades</v>
      </c>
      <c r="C9" s="69" t="s">
        <v>157</v>
      </c>
      <c r="D9" s="48">
        <v>44784</v>
      </c>
      <c r="E9" s="49">
        <v>0.29166666666666669</v>
      </c>
      <c r="F9" s="49">
        <v>0.33333333333333331</v>
      </c>
      <c r="G9" s="56">
        <f t="shared" si="1"/>
        <v>4.166666666666663E-2</v>
      </c>
      <c r="H9" s="51">
        <f t="shared" si="2"/>
        <v>44785</v>
      </c>
      <c r="I9" s="51" t="s">
        <v>81</v>
      </c>
      <c r="J9" s="52">
        <v>0.29166666666666669</v>
      </c>
      <c r="K9" s="52">
        <v>0.33333333333333331</v>
      </c>
      <c r="L9" s="56">
        <f t="shared" si="3"/>
        <v>0</v>
      </c>
      <c r="M9" s="53">
        <f t="shared" si="4"/>
        <v>44791</v>
      </c>
      <c r="N9" s="54" t="s">
        <v>82</v>
      </c>
      <c r="O9" s="55">
        <v>0.29166666666666669</v>
      </c>
      <c r="P9" s="55">
        <v>0.33333333333333331</v>
      </c>
      <c r="Q9" s="56">
        <f t="shared" si="5"/>
        <v>4.166666666666663E-2</v>
      </c>
      <c r="R9" s="57">
        <f t="shared" si="6"/>
        <v>44799</v>
      </c>
      <c r="S9" s="51" t="s">
        <v>82</v>
      </c>
      <c r="T9" s="49">
        <v>0.29166666666666669</v>
      </c>
      <c r="U9" s="49">
        <v>0.33333333333333331</v>
      </c>
      <c r="V9" s="56">
        <f t="shared" si="7"/>
        <v>4.166666666666663E-2</v>
      </c>
      <c r="W9" s="58">
        <f t="shared" si="8"/>
        <v>0.12499999999999989</v>
      </c>
    </row>
    <row r="10" spans="1:23" ht="60" x14ac:dyDescent="0.25">
      <c r="A10" s="62">
        <v>4</v>
      </c>
      <c r="B10" s="62" t="str">
        <f>Cronograma!B13</f>
        <v>Legislação: Lei nº 8.112/1990 e alterações</v>
      </c>
      <c r="C10" s="69" t="s">
        <v>158</v>
      </c>
      <c r="D10" s="48">
        <v>44785</v>
      </c>
      <c r="E10" s="49">
        <v>0.29166666666666669</v>
      </c>
      <c r="F10" s="49">
        <v>0.33333333333333331</v>
      </c>
      <c r="G10" s="56">
        <f t="shared" si="1"/>
        <v>4.166666666666663E-2</v>
      </c>
      <c r="H10" s="51">
        <f t="shared" si="2"/>
        <v>44786</v>
      </c>
      <c r="I10" s="51" t="s">
        <v>81</v>
      </c>
      <c r="J10" s="52">
        <v>0.29166666666666669</v>
      </c>
      <c r="K10" s="52">
        <v>0.33333333333333331</v>
      </c>
      <c r="L10" s="56">
        <f t="shared" si="3"/>
        <v>0</v>
      </c>
      <c r="M10" s="53">
        <f t="shared" si="4"/>
        <v>44792</v>
      </c>
      <c r="N10" s="54" t="s">
        <v>82</v>
      </c>
      <c r="O10" s="55">
        <v>0.29166666666666669</v>
      </c>
      <c r="P10" s="55">
        <v>0.33333333333333331</v>
      </c>
      <c r="Q10" s="56">
        <f t="shared" si="5"/>
        <v>4.166666666666663E-2</v>
      </c>
      <c r="R10" s="57">
        <f t="shared" si="6"/>
        <v>44800</v>
      </c>
      <c r="S10" s="51" t="s">
        <v>82</v>
      </c>
      <c r="T10" s="49">
        <v>0.29166666666666669</v>
      </c>
      <c r="U10" s="49">
        <v>0.33333333333333331</v>
      </c>
      <c r="V10" s="56">
        <f t="shared" si="7"/>
        <v>4.166666666666663E-2</v>
      </c>
      <c r="W10" s="58">
        <f t="shared" si="8"/>
        <v>0.12499999999999989</v>
      </c>
    </row>
    <row r="11" spans="1:23" ht="75" x14ac:dyDescent="0.25">
      <c r="A11" s="62">
        <v>5</v>
      </c>
      <c r="B11" s="62" t="str">
        <f>Cronograma!B14</f>
        <v>Direito Constitucional</v>
      </c>
      <c r="C11" s="69" t="s">
        <v>159</v>
      </c>
      <c r="D11" s="48">
        <v>44786</v>
      </c>
      <c r="E11" s="49">
        <v>0.29166666666666669</v>
      </c>
      <c r="F11" s="49">
        <v>0.33333333333333331</v>
      </c>
      <c r="G11" s="56">
        <f t="shared" si="1"/>
        <v>4.166666666666663E-2</v>
      </c>
      <c r="H11" s="51">
        <f t="shared" si="2"/>
        <v>44787</v>
      </c>
      <c r="I11" s="51" t="s">
        <v>81</v>
      </c>
      <c r="J11" s="52">
        <v>0.29166666666666669</v>
      </c>
      <c r="K11" s="52">
        <v>0.33333333333333331</v>
      </c>
      <c r="L11" s="56">
        <f t="shared" si="3"/>
        <v>0</v>
      </c>
      <c r="M11" s="53">
        <f t="shared" si="4"/>
        <v>44793</v>
      </c>
      <c r="N11" s="54" t="s">
        <v>82</v>
      </c>
      <c r="O11" s="55">
        <v>0.29166666666666669</v>
      </c>
      <c r="P11" s="55">
        <v>0.33333333333333331</v>
      </c>
      <c r="Q11" s="56">
        <f t="shared" si="5"/>
        <v>4.166666666666663E-2</v>
      </c>
      <c r="R11" s="57">
        <f t="shared" si="6"/>
        <v>44801</v>
      </c>
      <c r="S11" s="51" t="s">
        <v>82</v>
      </c>
      <c r="T11" s="49">
        <v>0.29166666666666669</v>
      </c>
      <c r="U11" s="49">
        <v>0.33333333333333331</v>
      </c>
      <c r="V11" s="56">
        <f t="shared" si="7"/>
        <v>4.166666666666663E-2</v>
      </c>
      <c r="W11" s="58">
        <f t="shared" si="8"/>
        <v>0.12499999999999989</v>
      </c>
    </row>
    <row r="12" spans="1:23" ht="45" x14ac:dyDescent="0.25">
      <c r="A12" s="63">
        <v>6</v>
      </c>
      <c r="B12" s="63" t="str">
        <f>Cronograma!B15</f>
        <v>Direito Administrativo</v>
      </c>
      <c r="C12" s="69" t="s">
        <v>160</v>
      </c>
      <c r="D12" s="48">
        <v>44787</v>
      </c>
      <c r="E12" s="49">
        <v>0.29166666666666669</v>
      </c>
      <c r="F12" s="49">
        <v>0.33333333333333331</v>
      </c>
      <c r="G12" s="56">
        <f t="shared" si="1"/>
        <v>4.166666666666663E-2</v>
      </c>
      <c r="H12" s="51">
        <f t="shared" si="2"/>
        <v>44788</v>
      </c>
      <c r="I12" s="51" t="s">
        <v>81</v>
      </c>
      <c r="J12" s="52">
        <v>0.29166666666666669</v>
      </c>
      <c r="K12" s="52">
        <v>0.33333333333333331</v>
      </c>
      <c r="L12" s="56">
        <f t="shared" si="3"/>
        <v>0</v>
      </c>
      <c r="M12" s="53">
        <f t="shared" si="4"/>
        <v>44794</v>
      </c>
      <c r="N12" s="54" t="s">
        <v>82</v>
      </c>
      <c r="O12" s="55">
        <v>0.29166666666666669</v>
      </c>
      <c r="P12" s="55">
        <v>0.33333333333333331</v>
      </c>
      <c r="Q12" s="56">
        <f t="shared" si="5"/>
        <v>4.166666666666663E-2</v>
      </c>
      <c r="R12" s="57">
        <f t="shared" si="6"/>
        <v>44802</v>
      </c>
      <c r="S12" s="51" t="s">
        <v>82</v>
      </c>
      <c r="T12" s="49">
        <v>0.29166666666666669</v>
      </c>
      <c r="U12" s="49">
        <v>0.33333333333333331</v>
      </c>
      <c r="V12" s="56">
        <f t="shared" si="7"/>
        <v>4.166666666666663E-2</v>
      </c>
      <c r="W12" s="58">
        <f t="shared" si="8"/>
        <v>0.12499999999999989</v>
      </c>
    </row>
    <row r="13" spans="1:23" ht="60" x14ac:dyDescent="0.25">
      <c r="A13" s="62">
        <v>7</v>
      </c>
      <c r="B13" s="62" t="str">
        <f>Cronograma!B16</f>
        <v>Direito Civil</v>
      </c>
      <c r="C13" s="69" t="s">
        <v>161</v>
      </c>
      <c r="D13" s="48">
        <v>44788</v>
      </c>
      <c r="E13" s="49">
        <v>0.29166666666666669</v>
      </c>
      <c r="F13" s="49">
        <v>0.33333333333333331</v>
      </c>
      <c r="G13" s="56">
        <f t="shared" si="1"/>
        <v>4.166666666666663E-2</v>
      </c>
      <c r="H13" s="51">
        <f t="shared" si="2"/>
        <v>44789</v>
      </c>
      <c r="I13" s="51" t="s">
        <v>81</v>
      </c>
      <c r="J13" s="52">
        <v>0.29166666666666669</v>
      </c>
      <c r="K13" s="52">
        <v>0.33333333333333331</v>
      </c>
      <c r="L13" s="56">
        <f t="shared" si="3"/>
        <v>0</v>
      </c>
      <c r="M13" s="53">
        <f t="shared" si="4"/>
        <v>44795</v>
      </c>
      <c r="N13" s="54" t="s">
        <v>82</v>
      </c>
      <c r="O13" s="55">
        <v>0.29166666666666669</v>
      </c>
      <c r="P13" s="55">
        <v>0.33333333333333331</v>
      </c>
      <c r="Q13" s="56">
        <f t="shared" si="5"/>
        <v>4.166666666666663E-2</v>
      </c>
      <c r="R13" s="57">
        <f t="shared" si="6"/>
        <v>44803</v>
      </c>
      <c r="S13" s="51" t="s">
        <v>82</v>
      </c>
      <c r="T13" s="49">
        <v>0.29166666666666669</v>
      </c>
      <c r="U13" s="49">
        <v>0.33333333333333331</v>
      </c>
      <c r="V13" s="56">
        <f t="shared" si="7"/>
        <v>4.166666666666663E-2</v>
      </c>
      <c r="W13" s="58">
        <f t="shared" si="8"/>
        <v>0.12499999999999989</v>
      </c>
    </row>
    <row r="14" spans="1:23" ht="30" x14ac:dyDescent="0.25">
      <c r="A14" s="62">
        <v>8</v>
      </c>
      <c r="B14" s="62" t="str">
        <f>Cronograma!B17</f>
        <v>Direito Processual Civil</v>
      </c>
      <c r="C14" s="69" t="s">
        <v>162</v>
      </c>
      <c r="D14" s="48">
        <v>44789</v>
      </c>
      <c r="E14" s="49">
        <v>0.29166666666666669</v>
      </c>
      <c r="F14" s="49">
        <v>0.33333333333333331</v>
      </c>
      <c r="G14" s="56">
        <f t="shared" si="1"/>
        <v>4.166666666666663E-2</v>
      </c>
      <c r="H14" s="51">
        <f t="shared" si="2"/>
        <v>44790</v>
      </c>
      <c r="I14" s="51" t="s">
        <v>81</v>
      </c>
      <c r="J14" s="52">
        <v>0.29166666666666669</v>
      </c>
      <c r="K14" s="52">
        <v>0.33333333333333331</v>
      </c>
      <c r="L14" s="56">
        <f t="shared" si="3"/>
        <v>0</v>
      </c>
      <c r="M14" s="53">
        <f t="shared" si="4"/>
        <v>44796</v>
      </c>
      <c r="N14" s="54" t="s">
        <v>82</v>
      </c>
      <c r="O14" s="55">
        <v>0.29166666666666669</v>
      </c>
      <c r="P14" s="55">
        <v>0.33333333333333331</v>
      </c>
      <c r="Q14" s="56">
        <f t="shared" si="5"/>
        <v>4.166666666666663E-2</v>
      </c>
      <c r="R14" s="57">
        <f t="shared" si="6"/>
        <v>44804</v>
      </c>
      <c r="S14" s="51" t="s">
        <v>82</v>
      </c>
      <c r="T14" s="49">
        <v>0.29166666666666669</v>
      </c>
      <c r="U14" s="49">
        <v>0.33333333333333331</v>
      </c>
      <c r="V14" s="56">
        <f t="shared" si="7"/>
        <v>4.166666666666663E-2</v>
      </c>
      <c r="W14" s="58">
        <f t="shared" si="8"/>
        <v>0.12499999999999989</v>
      </c>
    </row>
    <row r="15" spans="1:23" ht="45" x14ac:dyDescent="0.25">
      <c r="A15" s="62">
        <v>9</v>
      </c>
      <c r="B15" s="62" t="str">
        <f>Cronograma!B18</f>
        <v>Direito do Trabalho</v>
      </c>
      <c r="C15" s="69" t="s">
        <v>163</v>
      </c>
      <c r="D15" s="48">
        <v>44790</v>
      </c>
      <c r="E15" s="49">
        <v>0.29166666666666669</v>
      </c>
      <c r="F15" s="49">
        <v>0.33333333333333331</v>
      </c>
      <c r="G15" s="56">
        <f t="shared" si="1"/>
        <v>4.166666666666663E-2</v>
      </c>
      <c r="H15" s="51">
        <f t="shared" si="2"/>
        <v>44791</v>
      </c>
      <c r="I15" s="51" t="s">
        <v>81</v>
      </c>
      <c r="J15" s="52">
        <v>0.29166666666666669</v>
      </c>
      <c r="K15" s="52">
        <v>0.33333333333333331</v>
      </c>
      <c r="L15" s="56">
        <f t="shared" si="3"/>
        <v>0</v>
      </c>
      <c r="M15" s="53">
        <f t="shared" si="4"/>
        <v>44797</v>
      </c>
      <c r="N15" s="54" t="s">
        <v>82</v>
      </c>
      <c r="O15" s="55">
        <v>0.29166666666666669</v>
      </c>
      <c r="P15" s="55">
        <v>0.33333333333333331</v>
      </c>
      <c r="Q15" s="56">
        <f t="shared" si="5"/>
        <v>4.166666666666663E-2</v>
      </c>
      <c r="R15" s="57">
        <f t="shared" si="6"/>
        <v>44805</v>
      </c>
      <c r="S15" s="51" t="s">
        <v>82</v>
      </c>
      <c r="T15" s="49">
        <v>0.29166666666666669</v>
      </c>
      <c r="U15" s="49">
        <v>0.33333333333333331</v>
      </c>
      <c r="V15" s="56">
        <f t="shared" si="7"/>
        <v>4.166666666666663E-2</v>
      </c>
      <c r="W15" s="58">
        <f t="shared" si="8"/>
        <v>0.12499999999999989</v>
      </c>
    </row>
    <row r="16" spans="1:23" ht="30" x14ac:dyDescent="0.25">
      <c r="A16" s="62">
        <v>10</v>
      </c>
      <c r="B16" s="62" t="str">
        <f>Cronograma!B19</f>
        <v>Direito Processual do Trabalho</v>
      </c>
      <c r="C16" s="69" t="s">
        <v>164</v>
      </c>
      <c r="D16" s="48">
        <v>44791</v>
      </c>
      <c r="E16" s="49">
        <v>0.29166666666666669</v>
      </c>
      <c r="F16" s="49">
        <v>0.33333333333333331</v>
      </c>
      <c r="G16" s="56">
        <f t="shared" si="1"/>
        <v>4.166666666666663E-2</v>
      </c>
      <c r="H16" s="51">
        <f t="shared" si="2"/>
        <v>44792</v>
      </c>
      <c r="I16" s="51" t="s">
        <v>81</v>
      </c>
      <c r="J16" s="52">
        <v>0.29166666666666669</v>
      </c>
      <c r="K16" s="52">
        <v>0.33333333333333331</v>
      </c>
      <c r="L16" s="56">
        <f t="shared" si="3"/>
        <v>0</v>
      </c>
      <c r="M16" s="53">
        <f t="shared" si="4"/>
        <v>44798</v>
      </c>
      <c r="N16" s="54" t="s">
        <v>82</v>
      </c>
      <c r="O16" s="55">
        <v>0.29166666666666669</v>
      </c>
      <c r="P16" s="55">
        <v>0.33333333333333331</v>
      </c>
      <c r="Q16" s="56">
        <f t="shared" si="5"/>
        <v>4.166666666666663E-2</v>
      </c>
      <c r="R16" s="57">
        <f t="shared" si="6"/>
        <v>44806</v>
      </c>
      <c r="S16" s="51" t="s">
        <v>82</v>
      </c>
      <c r="T16" s="49">
        <v>0.29166666666666669</v>
      </c>
      <c r="U16" s="49">
        <v>0.33333333333333331</v>
      </c>
      <c r="V16" s="56">
        <f t="shared" si="7"/>
        <v>4.166666666666663E-2</v>
      </c>
      <c r="W16" s="58">
        <f t="shared" si="8"/>
        <v>0.12499999999999989</v>
      </c>
    </row>
    <row r="17" spans="1:23" ht="30" x14ac:dyDescent="0.25">
      <c r="A17" s="62">
        <v>11</v>
      </c>
      <c r="B17" s="62" t="str">
        <f>Cronograma!B20</f>
        <v>Direito Empresarial</v>
      </c>
      <c r="C17" s="69" t="s">
        <v>165</v>
      </c>
      <c r="D17" s="48">
        <v>44792</v>
      </c>
      <c r="E17" s="49">
        <v>0.29166666666666669</v>
      </c>
      <c r="F17" s="49">
        <v>0.33333333333333331</v>
      </c>
      <c r="G17" s="56">
        <f t="shared" si="1"/>
        <v>4.166666666666663E-2</v>
      </c>
      <c r="H17" s="51">
        <f t="shared" si="2"/>
        <v>44793</v>
      </c>
      <c r="I17" s="51" t="s">
        <v>81</v>
      </c>
      <c r="J17" s="52">
        <v>0.29166666666666669</v>
      </c>
      <c r="K17" s="52">
        <v>0.33333333333333331</v>
      </c>
      <c r="L17" s="56">
        <f t="shared" si="3"/>
        <v>0</v>
      </c>
      <c r="M17" s="53">
        <f t="shared" si="4"/>
        <v>44799</v>
      </c>
      <c r="N17" s="54" t="s">
        <v>82</v>
      </c>
      <c r="O17" s="55">
        <v>0.29166666666666669</v>
      </c>
      <c r="P17" s="55">
        <v>0.33333333333333331</v>
      </c>
      <c r="Q17" s="56">
        <f t="shared" si="5"/>
        <v>4.166666666666663E-2</v>
      </c>
      <c r="R17" s="57">
        <f t="shared" si="6"/>
        <v>44807</v>
      </c>
      <c r="S17" s="51" t="s">
        <v>82</v>
      </c>
      <c r="T17" s="49">
        <v>0.29166666666666669</v>
      </c>
      <c r="U17" s="49">
        <v>0.33333333333333331</v>
      </c>
      <c r="V17" s="56">
        <f t="shared" si="7"/>
        <v>4.166666666666663E-2</v>
      </c>
      <c r="W17" s="58">
        <f t="shared" si="8"/>
        <v>0.12499999999999989</v>
      </c>
    </row>
    <row r="18" spans="1:23" x14ac:dyDescent="0.25">
      <c r="A18" s="62">
        <v>12</v>
      </c>
      <c r="B18" s="62" t="str">
        <f>Cronograma!B21</f>
        <v>Direito Previdenciário</v>
      </c>
      <c r="C18" s="69" t="s">
        <v>166</v>
      </c>
      <c r="D18" s="48">
        <v>44793</v>
      </c>
      <c r="E18" s="49">
        <v>0.29166666666666669</v>
      </c>
      <c r="F18" s="49">
        <v>0.33333333333333331</v>
      </c>
      <c r="G18" s="56">
        <f t="shared" si="1"/>
        <v>4.166666666666663E-2</v>
      </c>
      <c r="H18" s="51">
        <f t="shared" si="2"/>
        <v>44794</v>
      </c>
      <c r="I18" s="51" t="s">
        <v>81</v>
      </c>
      <c r="J18" s="52">
        <v>0.29166666666666669</v>
      </c>
      <c r="K18" s="52">
        <v>0.33333333333333331</v>
      </c>
      <c r="L18" s="56">
        <f t="shared" si="3"/>
        <v>0</v>
      </c>
      <c r="M18" s="53">
        <f t="shared" si="4"/>
        <v>44800</v>
      </c>
      <c r="N18" s="54" t="s">
        <v>82</v>
      </c>
      <c r="O18" s="55">
        <v>0.29166666666666669</v>
      </c>
      <c r="P18" s="55">
        <v>0.33333333333333331</v>
      </c>
      <c r="Q18" s="56">
        <f t="shared" si="5"/>
        <v>4.166666666666663E-2</v>
      </c>
      <c r="R18" s="57">
        <f t="shared" si="6"/>
        <v>44808</v>
      </c>
      <c r="S18" s="51" t="s">
        <v>82</v>
      </c>
      <c r="T18" s="49">
        <v>0.29166666666666669</v>
      </c>
      <c r="U18" s="49">
        <v>0.33333333333333331</v>
      </c>
      <c r="V18" s="56">
        <f t="shared" si="7"/>
        <v>4.166666666666663E-2</v>
      </c>
      <c r="W18" s="58">
        <f t="shared" si="8"/>
        <v>0.12499999999999989</v>
      </c>
    </row>
    <row r="19" spans="1:23" ht="45" x14ac:dyDescent="0.25">
      <c r="A19" s="62">
        <v>13</v>
      </c>
      <c r="B19" s="62" t="str">
        <f>Cronograma!B22</f>
        <v>Direito Penal</v>
      </c>
      <c r="C19" s="69" t="s">
        <v>167</v>
      </c>
      <c r="D19" s="48">
        <v>44794</v>
      </c>
      <c r="E19" s="49">
        <v>0.29166666666666669</v>
      </c>
      <c r="F19" s="49">
        <v>0.33333333333333331</v>
      </c>
      <c r="G19" s="56">
        <f t="shared" si="1"/>
        <v>4.166666666666663E-2</v>
      </c>
      <c r="H19" s="51">
        <f t="shared" si="2"/>
        <v>44795</v>
      </c>
      <c r="I19" s="51" t="s">
        <v>81</v>
      </c>
      <c r="J19" s="52">
        <v>0.29166666666666669</v>
      </c>
      <c r="K19" s="52">
        <v>0.33333333333333331</v>
      </c>
      <c r="L19" s="56">
        <f t="shared" si="3"/>
        <v>0</v>
      </c>
      <c r="M19" s="53">
        <f t="shared" si="4"/>
        <v>44801</v>
      </c>
      <c r="N19" s="54" t="s">
        <v>82</v>
      </c>
      <c r="O19" s="55">
        <v>0.29166666666666669</v>
      </c>
      <c r="P19" s="55">
        <v>0.33333333333333331</v>
      </c>
      <c r="Q19" s="56">
        <f t="shared" si="5"/>
        <v>4.166666666666663E-2</v>
      </c>
      <c r="R19" s="57">
        <f t="shared" si="6"/>
        <v>44809</v>
      </c>
      <c r="S19" s="51" t="s">
        <v>82</v>
      </c>
      <c r="T19" s="49">
        <v>0.29166666666666669</v>
      </c>
      <c r="U19" s="49">
        <v>0.33333333333333331</v>
      </c>
      <c r="V19" s="56">
        <f t="shared" si="7"/>
        <v>4.166666666666663E-2</v>
      </c>
      <c r="W19" s="58">
        <f t="shared" si="8"/>
        <v>0.12499999999999989</v>
      </c>
    </row>
    <row r="20" spans="1:23" x14ac:dyDescent="0.25">
      <c r="A20" s="2"/>
      <c r="B20" s="2"/>
      <c r="C20" s="69" t="s">
        <v>168</v>
      </c>
      <c r="D20" s="48">
        <v>44795</v>
      </c>
      <c r="E20" s="49">
        <v>0.29166666666666669</v>
      </c>
      <c r="F20" s="49">
        <v>0.33333333333333331</v>
      </c>
      <c r="G20" s="56">
        <f t="shared" si="1"/>
        <v>4.166666666666663E-2</v>
      </c>
      <c r="H20" s="51">
        <f t="shared" si="2"/>
        <v>44796</v>
      </c>
      <c r="I20" s="51" t="s">
        <v>81</v>
      </c>
      <c r="J20" s="52">
        <v>0.29166666666666669</v>
      </c>
      <c r="K20" s="52">
        <v>0.33333333333333331</v>
      </c>
      <c r="L20" s="56">
        <f t="shared" si="3"/>
        <v>0</v>
      </c>
      <c r="M20" s="53">
        <f t="shared" si="4"/>
        <v>44802</v>
      </c>
      <c r="N20" s="54" t="s">
        <v>82</v>
      </c>
      <c r="O20" s="55">
        <v>0.29166666666666669</v>
      </c>
      <c r="P20" s="55">
        <v>0.33333333333333331</v>
      </c>
      <c r="Q20" s="56">
        <f t="shared" si="5"/>
        <v>4.166666666666663E-2</v>
      </c>
      <c r="R20" s="57">
        <f t="shared" si="6"/>
        <v>44810</v>
      </c>
      <c r="S20" s="51" t="s">
        <v>82</v>
      </c>
      <c r="T20" s="49">
        <v>0.29166666666666669</v>
      </c>
      <c r="U20" s="49">
        <v>0.33333333333333331</v>
      </c>
      <c r="V20" s="56">
        <f t="shared" si="7"/>
        <v>4.166666666666663E-2</v>
      </c>
      <c r="W20" s="58">
        <f t="shared" si="8"/>
        <v>0.12499999999999989</v>
      </c>
    </row>
    <row r="21" spans="1:23" ht="45" x14ac:dyDescent="0.25">
      <c r="A21" s="2"/>
      <c r="B21" s="2"/>
      <c r="C21" s="69" t="s">
        <v>169</v>
      </c>
      <c r="D21" s="48">
        <v>44796</v>
      </c>
      <c r="E21" s="49">
        <v>0.29166666666666669</v>
      </c>
      <c r="F21" s="49">
        <v>0.33333333333333331</v>
      </c>
      <c r="G21" s="56">
        <f t="shared" si="1"/>
        <v>4.166666666666663E-2</v>
      </c>
      <c r="H21" s="51">
        <f t="shared" si="2"/>
        <v>44797</v>
      </c>
      <c r="I21" s="51" t="s">
        <v>81</v>
      </c>
      <c r="J21" s="52">
        <v>0.29166666666666669</v>
      </c>
      <c r="K21" s="52">
        <v>0.33333333333333331</v>
      </c>
      <c r="L21" s="56">
        <f t="shared" si="3"/>
        <v>0</v>
      </c>
      <c r="M21" s="53">
        <f t="shared" si="4"/>
        <v>44803</v>
      </c>
      <c r="N21" s="54" t="s">
        <v>82</v>
      </c>
      <c r="O21" s="55">
        <v>0.29166666666666669</v>
      </c>
      <c r="P21" s="55">
        <v>0.33333333333333331</v>
      </c>
      <c r="Q21" s="56">
        <f t="shared" si="5"/>
        <v>4.166666666666663E-2</v>
      </c>
      <c r="R21" s="57">
        <f t="shared" si="6"/>
        <v>44811</v>
      </c>
      <c r="S21" s="51" t="s">
        <v>82</v>
      </c>
      <c r="T21" s="49">
        <v>0.29166666666666669</v>
      </c>
      <c r="U21" s="49">
        <v>0.33333333333333331</v>
      </c>
      <c r="V21" s="56">
        <f t="shared" si="7"/>
        <v>4.166666666666663E-2</v>
      </c>
      <c r="W21" s="58">
        <f t="shared" si="8"/>
        <v>0.12499999999999989</v>
      </c>
    </row>
    <row r="22" spans="1:23" ht="120" x14ac:dyDescent="0.25">
      <c r="A22" s="2"/>
      <c r="B22" s="2"/>
      <c r="C22" s="69" t="s">
        <v>170</v>
      </c>
      <c r="D22" s="48">
        <v>44797</v>
      </c>
      <c r="E22" s="49">
        <v>0.29166666666666669</v>
      </c>
      <c r="F22" s="49">
        <v>0.33333333333333331</v>
      </c>
      <c r="G22" s="56">
        <f t="shared" si="1"/>
        <v>4.166666666666663E-2</v>
      </c>
      <c r="H22" s="51">
        <f t="shared" si="2"/>
        <v>44798</v>
      </c>
      <c r="I22" s="51" t="s">
        <v>81</v>
      </c>
      <c r="J22" s="52">
        <v>0.29166666666666669</v>
      </c>
      <c r="K22" s="52">
        <v>0.33333333333333331</v>
      </c>
      <c r="L22" s="56">
        <f t="shared" si="3"/>
        <v>0</v>
      </c>
      <c r="M22" s="53">
        <f t="shared" si="4"/>
        <v>44804</v>
      </c>
      <c r="N22" s="54" t="s">
        <v>82</v>
      </c>
      <c r="O22" s="55">
        <v>0.29166666666666669</v>
      </c>
      <c r="P22" s="55">
        <v>0.33333333333333331</v>
      </c>
      <c r="Q22" s="56">
        <f t="shared" si="5"/>
        <v>4.166666666666663E-2</v>
      </c>
      <c r="R22" s="57">
        <f t="shared" si="6"/>
        <v>44812</v>
      </c>
      <c r="S22" s="51" t="s">
        <v>82</v>
      </c>
      <c r="T22" s="49">
        <v>0.29166666666666669</v>
      </c>
      <c r="U22" s="49">
        <v>0.33333333333333331</v>
      </c>
      <c r="V22" s="56">
        <f t="shared" si="7"/>
        <v>4.166666666666663E-2</v>
      </c>
      <c r="W22" s="58">
        <f t="shared" si="8"/>
        <v>0.12499999999999989</v>
      </c>
    </row>
    <row r="23" spans="1:23" ht="75" x14ac:dyDescent="0.25">
      <c r="A23" s="2"/>
      <c r="C23" s="69" t="s">
        <v>171</v>
      </c>
      <c r="D23" s="48">
        <v>44798</v>
      </c>
      <c r="E23" s="49">
        <v>0.29166666666666669</v>
      </c>
      <c r="F23" s="49">
        <v>0.33333333333333331</v>
      </c>
      <c r="G23" s="56">
        <f t="shared" si="1"/>
        <v>4.166666666666663E-2</v>
      </c>
      <c r="H23" s="51">
        <f t="shared" si="2"/>
        <v>44799</v>
      </c>
      <c r="I23" s="51" t="s">
        <v>81</v>
      </c>
      <c r="J23" s="52">
        <v>0.29166666666666669</v>
      </c>
      <c r="K23" s="52">
        <v>0.33333333333333331</v>
      </c>
      <c r="L23" s="56">
        <f t="shared" si="3"/>
        <v>0</v>
      </c>
      <c r="M23" s="53">
        <f t="shared" si="4"/>
        <v>44805</v>
      </c>
      <c r="N23" s="54" t="s">
        <v>82</v>
      </c>
      <c r="O23" s="55">
        <v>0.29166666666666669</v>
      </c>
      <c r="P23" s="55">
        <v>0.33333333333333331</v>
      </c>
      <c r="Q23" s="56">
        <f t="shared" si="5"/>
        <v>4.166666666666663E-2</v>
      </c>
      <c r="R23" s="57">
        <f t="shared" si="6"/>
        <v>44813</v>
      </c>
      <c r="S23" s="51" t="s">
        <v>82</v>
      </c>
      <c r="T23" s="49">
        <v>0.29166666666666669</v>
      </c>
      <c r="U23" s="49">
        <v>0.33333333333333331</v>
      </c>
      <c r="V23" s="56">
        <f t="shared" si="7"/>
        <v>4.166666666666663E-2</v>
      </c>
      <c r="W23" s="58">
        <f t="shared" si="8"/>
        <v>0.12499999999999989</v>
      </c>
    </row>
    <row r="24" spans="1:23" ht="15.75" thickBot="1" x14ac:dyDescent="0.3">
      <c r="A24" s="2"/>
      <c r="B24" s="2"/>
      <c r="C24" s="70" t="s">
        <v>172</v>
      </c>
      <c r="D24" s="48">
        <v>44799</v>
      </c>
      <c r="E24" s="49">
        <v>0.29166666666666669</v>
      </c>
      <c r="F24" s="49">
        <v>0.33333333333333331</v>
      </c>
      <c r="G24" s="56">
        <f t="shared" si="1"/>
        <v>4.166666666666663E-2</v>
      </c>
      <c r="H24" s="51">
        <f t="shared" si="2"/>
        <v>44800</v>
      </c>
      <c r="I24" s="51" t="s">
        <v>81</v>
      </c>
      <c r="J24" s="52">
        <v>0.29166666666666669</v>
      </c>
      <c r="K24" s="52">
        <v>0.33333333333333331</v>
      </c>
      <c r="L24" s="56">
        <f t="shared" si="3"/>
        <v>0</v>
      </c>
      <c r="M24" s="53">
        <f t="shared" si="4"/>
        <v>44806</v>
      </c>
      <c r="N24" s="54" t="s">
        <v>82</v>
      </c>
      <c r="O24" s="55">
        <v>0.29166666666666669</v>
      </c>
      <c r="P24" s="55">
        <v>0.33333333333333331</v>
      </c>
      <c r="Q24" s="56">
        <f t="shared" si="5"/>
        <v>4.166666666666663E-2</v>
      </c>
      <c r="R24" s="57">
        <f t="shared" si="6"/>
        <v>44814</v>
      </c>
      <c r="S24" s="51" t="s">
        <v>82</v>
      </c>
      <c r="T24" s="49">
        <v>0.29166666666666669</v>
      </c>
      <c r="U24" s="49">
        <v>0.33333333333333331</v>
      </c>
      <c r="V24" s="56">
        <f t="shared" si="7"/>
        <v>4.166666666666663E-2</v>
      </c>
      <c r="W24" s="58">
        <f t="shared" si="8"/>
        <v>0.12499999999999989</v>
      </c>
    </row>
    <row r="25" spans="1:23" ht="15.75" thickBot="1" x14ac:dyDescent="0.3">
      <c r="C25" s="92" t="s">
        <v>83</v>
      </c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4"/>
    </row>
    <row r="26" spans="1:23" x14ac:dyDescent="0.25">
      <c r="C26" s="83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5"/>
    </row>
    <row r="27" spans="1:23" x14ac:dyDescent="0.25">
      <c r="C27" s="86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8"/>
    </row>
    <row r="28" spans="1:23" x14ac:dyDescent="0.25">
      <c r="C28" s="86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8"/>
    </row>
    <row r="29" spans="1:23" x14ac:dyDescent="0.25">
      <c r="C29" s="86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8"/>
    </row>
    <row r="30" spans="1:23" ht="15.75" thickBot="1" x14ac:dyDescent="0.3"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1"/>
    </row>
  </sheetData>
  <mergeCells count="2">
    <mergeCell ref="C25:Q25"/>
    <mergeCell ref="C26:Q30"/>
  </mergeCells>
  <dataValidations disablePrompts="1" count="1">
    <dataValidation type="list" allowBlank="1" showInputMessage="1" showErrorMessage="1" sqref="N7:N24 S7:S24 I7:I24" xr:uid="{00000000-0002-0000-0900-000000000000}">
      <formula1>"Sim, Não"</formula1>
    </dataValidation>
  </dataValidations>
  <hyperlinks>
    <hyperlink ref="A15:B15" location="'Direito do Trabalho'!A1" display="'Direito do Trabalho'!A1" xr:uid="{87F4546B-19C7-4496-B2FC-6A17DB53F99F}"/>
    <hyperlink ref="A14:B14" location="'Direito Processual Civil'!A1" display="'Direito Processual Civil'!A1" xr:uid="{2DC18916-95D1-4CCB-9618-CC7BD4B2AEB9}"/>
    <hyperlink ref="A13:B13" location="'Direito Civil'!A1" display="'Direito Civil'!A1" xr:uid="{3347CEB2-EAA9-407C-8B5F-479F137C6F63}"/>
    <hyperlink ref="A12:B12" location="'Direito Administrativo'!A1" display="'Direito Administrativo'!A1" xr:uid="{007C1A1F-726C-4290-8C31-B39F4D0B6794}"/>
    <hyperlink ref="A11:B11" location="'Direito Constitucional'!A1" display="'Direito Constitucional'!A1" xr:uid="{DC7416BB-EC87-409B-A7B7-A0B91FEB6FA9}"/>
    <hyperlink ref="A10:B10" location="'Lei nº 8.112 1990 e alterações'!A1" display="'Lei nº 8.112 1990 e alterações'!A1" xr:uid="{5FBCBAD3-C6D9-4045-AD81-590FDB8331FA}"/>
    <hyperlink ref="A9:B9" location="Atualidades!A1" display="Atualidades!A1" xr:uid="{2E242E00-1D5B-4F4F-B80A-1062BD9ED909}"/>
    <hyperlink ref="A16:B16" location="'Direito Processual do Trabalho'!A1" display="'Direito Processual do Trabalho'!A1" xr:uid="{FEE84E3C-4250-4DD7-A8BD-B913D695CC58}"/>
    <hyperlink ref="A7:B7" location="'D1'!B7" display="'D1'!B7" xr:uid="{37B7D13D-CE85-4443-BD97-77396FDFC42C}"/>
    <hyperlink ref="A8:B8" location="'Raciocínio Lógico Matemático'!A1" display="'Raciocínio Lógico Matemático'!A1" xr:uid="{6C2AD4C4-0B45-41B8-BF0E-2A660B37D530}"/>
    <hyperlink ref="B14" location="'D8'!B14" display="'D8'!B14" xr:uid="{02908768-9D10-43AA-B1E1-4949F27267C1}"/>
    <hyperlink ref="A14" location="'D8'!B14" display="'D8'!B14" xr:uid="{F2367DCF-FC3D-4D9F-9B46-407ECD927C5A}"/>
    <hyperlink ref="A17:B19" location="'D10'!B16" display="'D10'!B16" xr:uid="{0676BFA5-9450-4CAA-9DA9-91AF1C992BBB}"/>
    <hyperlink ref="A17:B17" location="'Direito Empresarial'!A1" display="'Direito Empresarial'!A1" xr:uid="{B88455C1-EEF3-4D8F-9560-7FB8EDBD35F7}"/>
    <hyperlink ref="A18:B18" location="'Direito Previdenciário'!A1" display="'Direito Previdenciário'!A1" xr:uid="{EAD2EF22-3D60-452E-8947-D5E61E6D6B79}"/>
    <hyperlink ref="A19:B19" location="'Direito Penal'!A1" display="'Direito Penal'!A1" xr:uid="{3F366DBC-FE89-4DB5-97CF-4D081FBB7594}"/>
  </hyperlink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33"/>
  <sheetViews>
    <sheetView showGridLines="0" topLeftCell="A19" workbookViewId="0">
      <selection activeCell="C45" sqref="C45"/>
    </sheetView>
  </sheetViews>
  <sheetFormatPr defaultColWidth="0" defaultRowHeight="15" x14ac:dyDescent="0.25"/>
  <cols>
    <col min="1" max="1" width="9.140625" customWidth="1"/>
    <col min="2" max="2" width="46.28515625" bestFit="1" customWidth="1"/>
    <col min="3" max="3" width="38.85546875" bestFit="1" customWidth="1"/>
    <col min="4" max="4" width="11.5703125" bestFit="1" customWidth="1"/>
    <col min="5" max="7" width="9.140625" customWidth="1"/>
    <col min="8" max="8" width="11.5703125" bestFit="1" customWidth="1"/>
    <col min="9" max="10" width="9.140625" customWidth="1"/>
    <col min="11" max="11" width="9" bestFit="1" customWidth="1"/>
    <col min="12" max="12" width="9.140625" customWidth="1"/>
    <col min="13" max="13" width="11.5703125" bestFit="1" customWidth="1"/>
    <col min="14" max="17" width="9.140625" customWidth="1"/>
    <col min="18" max="18" width="11.5703125" bestFit="1" customWidth="1"/>
    <col min="19" max="22" width="9.140625" customWidth="1"/>
    <col min="23" max="23" width="13.28515625" bestFit="1" customWidth="1"/>
    <col min="24" max="24" width="2" customWidth="1"/>
    <col min="25" max="16384" width="9.140625" hidden="1"/>
  </cols>
  <sheetData>
    <row r="1" spans="1:23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</row>
    <row r="2" spans="1:23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3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</row>
    <row r="5" spans="1:23" x14ac:dyDescent="0.25">
      <c r="A5" s="2"/>
      <c r="B5" s="2"/>
      <c r="C5" s="35"/>
      <c r="D5" s="36"/>
      <c r="E5" s="37" t="s">
        <v>67</v>
      </c>
      <c r="F5" s="37"/>
      <c r="G5" s="38" t="s">
        <v>68</v>
      </c>
      <c r="H5" s="37"/>
      <c r="I5" s="37"/>
      <c r="J5" s="37" t="s">
        <v>69</v>
      </c>
      <c r="K5" s="37"/>
      <c r="L5" s="38" t="s">
        <v>70</v>
      </c>
      <c r="M5" s="36"/>
      <c r="N5" s="37"/>
      <c r="O5" s="37" t="s">
        <v>71</v>
      </c>
      <c r="P5" s="37"/>
      <c r="Q5" s="38"/>
      <c r="R5" s="36"/>
      <c r="S5" s="37"/>
      <c r="T5" s="37" t="s">
        <v>72</v>
      </c>
      <c r="U5" s="37"/>
      <c r="V5" s="38"/>
      <c r="W5" s="39" t="s">
        <v>73</v>
      </c>
    </row>
    <row r="6" spans="1:23" ht="30" x14ac:dyDescent="0.25">
      <c r="A6" s="65" t="s">
        <v>0</v>
      </c>
      <c r="B6" s="66" t="s">
        <v>74</v>
      </c>
      <c r="C6" s="40" t="s">
        <v>75</v>
      </c>
      <c r="D6" s="41" t="s">
        <v>76</v>
      </c>
      <c r="E6" s="42" t="s">
        <v>77</v>
      </c>
      <c r="F6" s="42" t="s">
        <v>78</v>
      </c>
      <c r="G6" s="43">
        <f>SUM(G7:G25)</f>
        <v>0.49999999999999956</v>
      </c>
      <c r="H6" s="44" t="s">
        <v>79</v>
      </c>
      <c r="I6" s="45" t="s">
        <v>80</v>
      </c>
      <c r="J6" s="42" t="s">
        <v>77</v>
      </c>
      <c r="K6" s="42" t="s">
        <v>78</v>
      </c>
      <c r="L6" s="43">
        <f>SUM(L7:L25)</f>
        <v>0</v>
      </c>
      <c r="M6" s="46" t="s">
        <v>79</v>
      </c>
      <c r="N6" s="44" t="s">
        <v>80</v>
      </c>
      <c r="O6" s="42" t="s">
        <v>77</v>
      </c>
      <c r="P6" s="42" t="s">
        <v>78</v>
      </c>
      <c r="Q6" s="43">
        <f>SUM(Q7:Q25)</f>
        <v>0.49999999999999956</v>
      </c>
      <c r="R6" s="44" t="s">
        <v>79</v>
      </c>
      <c r="S6" s="44" t="s">
        <v>80</v>
      </c>
      <c r="T6" s="42" t="s">
        <v>77</v>
      </c>
      <c r="U6" s="42" t="s">
        <v>78</v>
      </c>
      <c r="V6" s="43">
        <f>SUM(V7:V25)</f>
        <v>0.49999999999999956</v>
      </c>
      <c r="W6" s="47">
        <f>SUM(W7:W25)</f>
        <v>1.4999999999999991</v>
      </c>
    </row>
    <row r="7" spans="1:23" x14ac:dyDescent="0.25">
      <c r="A7" s="62">
        <v>1</v>
      </c>
      <c r="B7" s="62" t="str">
        <f>Cronograma!B10</f>
        <v>Língua Portuguesa</v>
      </c>
      <c r="C7" s="69" t="s">
        <v>173</v>
      </c>
      <c r="D7" s="48">
        <v>44782</v>
      </c>
      <c r="E7" s="49">
        <v>0.29166666666666669</v>
      </c>
      <c r="F7" s="49">
        <v>0.33333333333333331</v>
      </c>
      <c r="G7" s="56">
        <f>F7-E7</f>
        <v>4.166666666666663E-2</v>
      </c>
      <c r="H7" s="51">
        <f t="shared" ref="H7:H24" si="0">IF(D7="","",D7+DAY(1))</f>
        <v>44783</v>
      </c>
      <c r="I7" s="51" t="s">
        <v>81</v>
      </c>
      <c r="J7" s="52">
        <v>0.29166666666666669</v>
      </c>
      <c r="K7" s="52">
        <v>0.33333333333333331</v>
      </c>
      <c r="L7" s="56">
        <f>IF(I7="sim",K7-J7,0)</f>
        <v>0</v>
      </c>
      <c r="M7" s="53">
        <f>IF(D7="","",D7+DAY(7))</f>
        <v>44789</v>
      </c>
      <c r="N7" s="54" t="s">
        <v>82</v>
      </c>
      <c r="O7" s="55">
        <v>0.29166666666666669</v>
      </c>
      <c r="P7" s="55">
        <v>0.33333333333333331</v>
      </c>
      <c r="Q7" s="56">
        <f>IF(N7="sim",P7-O7,0)</f>
        <v>4.166666666666663E-2</v>
      </c>
      <c r="R7" s="57">
        <f>IF(D7="","",D7+DAY(15))</f>
        <v>44797</v>
      </c>
      <c r="S7" s="51" t="s">
        <v>82</v>
      </c>
      <c r="T7" s="49">
        <v>0.29166666666666669</v>
      </c>
      <c r="U7" s="49">
        <v>0.33333333333333331</v>
      </c>
      <c r="V7" s="56">
        <f>IF(S7="sim",U7-T7,0)</f>
        <v>4.166666666666663E-2</v>
      </c>
      <c r="W7" s="58">
        <f>G7+L7+Q7+V7</f>
        <v>0.12499999999999989</v>
      </c>
    </row>
    <row r="8" spans="1:23" x14ac:dyDescent="0.25">
      <c r="A8" s="62">
        <v>2</v>
      </c>
      <c r="B8" s="62" t="str">
        <f>Cronograma!B11</f>
        <v>Raciocínio Lógico Matemático</v>
      </c>
      <c r="C8" s="69" t="s">
        <v>174</v>
      </c>
      <c r="D8" s="48">
        <v>44783</v>
      </c>
      <c r="E8" s="49">
        <v>0.29166666666666669</v>
      </c>
      <c r="F8" s="49">
        <v>0.33333333333333331</v>
      </c>
      <c r="G8" s="56">
        <f t="shared" ref="G8:G18" si="1">F8-E8</f>
        <v>4.166666666666663E-2</v>
      </c>
      <c r="H8" s="51">
        <f t="shared" ref="H8:H18" si="2">IF(D8="","",D8+DAY(1))</f>
        <v>44784</v>
      </c>
      <c r="I8" s="51" t="s">
        <v>81</v>
      </c>
      <c r="J8" s="52">
        <v>0.29166666666666669</v>
      </c>
      <c r="K8" s="52">
        <v>0.33333333333333331</v>
      </c>
      <c r="L8" s="56">
        <f t="shared" ref="L8:L18" si="3">IF(I8="sim",K8-J8,0)</f>
        <v>0</v>
      </c>
      <c r="M8" s="53">
        <f t="shared" ref="M8:M18" si="4">IF(D8="","",D8+DAY(7))</f>
        <v>44790</v>
      </c>
      <c r="N8" s="54" t="s">
        <v>82</v>
      </c>
      <c r="O8" s="55">
        <v>0.29166666666666669</v>
      </c>
      <c r="P8" s="55">
        <v>0.33333333333333331</v>
      </c>
      <c r="Q8" s="56">
        <f t="shared" ref="Q8:Q18" si="5">IF(N8="sim",P8-O8,0)</f>
        <v>4.166666666666663E-2</v>
      </c>
      <c r="R8" s="57">
        <f t="shared" ref="R8:R18" si="6">IF(D8="","",D8+DAY(15))</f>
        <v>44798</v>
      </c>
      <c r="S8" s="51" t="s">
        <v>82</v>
      </c>
      <c r="T8" s="49">
        <v>0.29166666666666669</v>
      </c>
      <c r="U8" s="49">
        <v>0.33333333333333331</v>
      </c>
      <c r="V8" s="56">
        <f t="shared" ref="V8:V18" si="7">IF(S8="sim",U8-T8,0)</f>
        <v>4.166666666666663E-2</v>
      </c>
      <c r="W8" s="58">
        <f t="shared" ref="W8:W18" si="8">G8+L8+Q8+V8</f>
        <v>0.12499999999999989</v>
      </c>
    </row>
    <row r="9" spans="1:23" x14ac:dyDescent="0.25">
      <c r="A9" s="62">
        <v>3</v>
      </c>
      <c r="B9" s="62" t="str">
        <f>Cronograma!B12</f>
        <v>Atualidades</v>
      </c>
      <c r="C9" s="69" t="s">
        <v>175</v>
      </c>
      <c r="D9" s="48">
        <v>44784</v>
      </c>
      <c r="E9" s="49">
        <v>0.29166666666666669</v>
      </c>
      <c r="F9" s="49">
        <v>0.33333333333333331</v>
      </c>
      <c r="G9" s="56">
        <f t="shared" si="1"/>
        <v>4.166666666666663E-2</v>
      </c>
      <c r="H9" s="51">
        <f t="shared" si="2"/>
        <v>44785</v>
      </c>
      <c r="I9" s="51" t="s">
        <v>81</v>
      </c>
      <c r="J9" s="52">
        <v>0.29166666666666669</v>
      </c>
      <c r="K9" s="52">
        <v>0.33333333333333331</v>
      </c>
      <c r="L9" s="56">
        <f t="shared" si="3"/>
        <v>0</v>
      </c>
      <c r="M9" s="53">
        <f t="shared" si="4"/>
        <v>44791</v>
      </c>
      <c r="N9" s="54" t="s">
        <v>82</v>
      </c>
      <c r="O9" s="55">
        <v>0.29166666666666669</v>
      </c>
      <c r="P9" s="55">
        <v>0.33333333333333331</v>
      </c>
      <c r="Q9" s="56">
        <f t="shared" si="5"/>
        <v>4.166666666666663E-2</v>
      </c>
      <c r="R9" s="57">
        <f t="shared" si="6"/>
        <v>44799</v>
      </c>
      <c r="S9" s="51" t="s">
        <v>82</v>
      </c>
      <c r="T9" s="49">
        <v>0.29166666666666669</v>
      </c>
      <c r="U9" s="49">
        <v>0.33333333333333331</v>
      </c>
      <c r="V9" s="56">
        <f t="shared" si="7"/>
        <v>4.166666666666663E-2</v>
      </c>
      <c r="W9" s="58">
        <f t="shared" si="8"/>
        <v>0.12499999999999989</v>
      </c>
    </row>
    <row r="10" spans="1:23" ht="30" x14ac:dyDescent="0.25">
      <c r="A10" s="62">
        <v>4</v>
      </c>
      <c r="B10" s="62" t="str">
        <f>Cronograma!B13</f>
        <v>Legislação: Lei nº 8.112/1990 e alterações</v>
      </c>
      <c r="C10" s="69" t="s">
        <v>176</v>
      </c>
      <c r="D10" s="48">
        <v>44785</v>
      </c>
      <c r="E10" s="49">
        <v>0.29166666666666669</v>
      </c>
      <c r="F10" s="49">
        <v>0.33333333333333331</v>
      </c>
      <c r="G10" s="56">
        <f t="shared" si="1"/>
        <v>4.166666666666663E-2</v>
      </c>
      <c r="H10" s="51">
        <f t="shared" si="2"/>
        <v>44786</v>
      </c>
      <c r="I10" s="51" t="s">
        <v>81</v>
      </c>
      <c r="J10" s="52">
        <v>0.29166666666666669</v>
      </c>
      <c r="K10" s="52">
        <v>0.33333333333333331</v>
      </c>
      <c r="L10" s="56">
        <f t="shared" si="3"/>
        <v>0</v>
      </c>
      <c r="M10" s="53">
        <f t="shared" si="4"/>
        <v>44792</v>
      </c>
      <c r="N10" s="54" t="s">
        <v>82</v>
      </c>
      <c r="O10" s="55">
        <v>0.29166666666666669</v>
      </c>
      <c r="P10" s="55">
        <v>0.33333333333333331</v>
      </c>
      <c r="Q10" s="56">
        <f t="shared" si="5"/>
        <v>4.166666666666663E-2</v>
      </c>
      <c r="R10" s="57">
        <f t="shared" si="6"/>
        <v>44800</v>
      </c>
      <c r="S10" s="51" t="s">
        <v>82</v>
      </c>
      <c r="T10" s="49">
        <v>0.29166666666666669</v>
      </c>
      <c r="U10" s="49">
        <v>0.33333333333333331</v>
      </c>
      <c r="V10" s="56">
        <f t="shared" si="7"/>
        <v>4.166666666666663E-2</v>
      </c>
      <c r="W10" s="58">
        <f t="shared" si="8"/>
        <v>0.12499999999999989</v>
      </c>
    </row>
    <row r="11" spans="1:23" ht="30" x14ac:dyDescent="0.25">
      <c r="A11" s="62">
        <v>5</v>
      </c>
      <c r="B11" s="62" t="str">
        <f>Cronograma!B14</f>
        <v>Direito Constitucional</v>
      </c>
      <c r="C11" s="69" t="s">
        <v>177</v>
      </c>
      <c r="D11" s="48">
        <v>44786</v>
      </c>
      <c r="E11" s="49">
        <v>0.29166666666666669</v>
      </c>
      <c r="F11" s="49">
        <v>0.33333333333333331</v>
      </c>
      <c r="G11" s="56">
        <f t="shared" si="1"/>
        <v>4.166666666666663E-2</v>
      </c>
      <c r="H11" s="51">
        <f t="shared" si="2"/>
        <v>44787</v>
      </c>
      <c r="I11" s="51" t="s">
        <v>81</v>
      </c>
      <c r="J11" s="52">
        <v>0.29166666666666669</v>
      </c>
      <c r="K11" s="52">
        <v>0.33333333333333331</v>
      </c>
      <c r="L11" s="56">
        <f t="shared" si="3"/>
        <v>0</v>
      </c>
      <c r="M11" s="53">
        <f t="shared" si="4"/>
        <v>44793</v>
      </c>
      <c r="N11" s="54" t="s">
        <v>82</v>
      </c>
      <c r="O11" s="55">
        <v>0.29166666666666669</v>
      </c>
      <c r="P11" s="55">
        <v>0.33333333333333331</v>
      </c>
      <c r="Q11" s="56">
        <f t="shared" si="5"/>
        <v>4.166666666666663E-2</v>
      </c>
      <c r="R11" s="57">
        <f t="shared" si="6"/>
        <v>44801</v>
      </c>
      <c r="S11" s="51" t="s">
        <v>82</v>
      </c>
      <c r="T11" s="49">
        <v>0.29166666666666669</v>
      </c>
      <c r="U11" s="49">
        <v>0.33333333333333331</v>
      </c>
      <c r="V11" s="56">
        <f t="shared" si="7"/>
        <v>4.166666666666663E-2</v>
      </c>
      <c r="W11" s="58">
        <f t="shared" si="8"/>
        <v>0.12499999999999989</v>
      </c>
    </row>
    <row r="12" spans="1:23" ht="30" x14ac:dyDescent="0.25">
      <c r="A12" s="62">
        <v>6</v>
      </c>
      <c r="B12" s="62" t="str">
        <f>Cronograma!B15</f>
        <v>Direito Administrativo</v>
      </c>
      <c r="C12" s="69" t="s">
        <v>178</v>
      </c>
      <c r="D12" s="48">
        <v>44787</v>
      </c>
      <c r="E12" s="49">
        <v>0.29166666666666669</v>
      </c>
      <c r="F12" s="49">
        <v>0.33333333333333331</v>
      </c>
      <c r="G12" s="56">
        <f t="shared" si="1"/>
        <v>4.166666666666663E-2</v>
      </c>
      <c r="H12" s="51">
        <f t="shared" si="2"/>
        <v>44788</v>
      </c>
      <c r="I12" s="51" t="s">
        <v>81</v>
      </c>
      <c r="J12" s="52">
        <v>0.29166666666666669</v>
      </c>
      <c r="K12" s="52">
        <v>0.33333333333333331</v>
      </c>
      <c r="L12" s="56">
        <f t="shared" si="3"/>
        <v>0</v>
      </c>
      <c r="M12" s="53">
        <f t="shared" si="4"/>
        <v>44794</v>
      </c>
      <c r="N12" s="54" t="s">
        <v>82</v>
      </c>
      <c r="O12" s="55">
        <v>0.29166666666666669</v>
      </c>
      <c r="P12" s="55">
        <v>0.33333333333333331</v>
      </c>
      <c r="Q12" s="56">
        <f t="shared" si="5"/>
        <v>4.166666666666663E-2</v>
      </c>
      <c r="R12" s="57">
        <f t="shared" si="6"/>
        <v>44802</v>
      </c>
      <c r="S12" s="51" t="s">
        <v>82</v>
      </c>
      <c r="T12" s="49">
        <v>0.29166666666666669</v>
      </c>
      <c r="U12" s="49">
        <v>0.33333333333333331</v>
      </c>
      <c r="V12" s="56">
        <f t="shared" si="7"/>
        <v>4.166666666666663E-2</v>
      </c>
      <c r="W12" s="58">
        <f t="shared" si="8"/>
        <v>0.12499999999999989</v>
      </c>
    </row>
    <row r="13" spans="1:23" ht="45" x14ac:dyDescent="0.25">
      <c r="A13" s="63">
        <v>7</v>
      </c>
      <c r="B13" s="63" t="str">
        <f>Cronograma!B16</f>
        <v>Direito Civil</v>
      </c>
      <c r="C13" s="69" t="s">
        <v>179</v>
      </c>
      <c r="D13" s="48">
        <v>44788</v>
      </c>
      <c r="E13" s="49">
        <v>0.29166666666666669</v>
      </c>
      <c r="F13" s="49">
        <v>0.33333333333333331</v>
      </c>
      <c r="G13" s="56">
        <f t="shared" si="1"/>
        <v>4.166666666666663E-2</v>
      </c>
      <c r="H13" s="51">
        <f t="shared" si="2"/>
        <v>44789</v>
      </c>
      <c r="I13" s="51" t="s">
        <v>81</v>
      </c>
      <c r="J13" s="52">
        <v>0.29166666666666669</v>
      </c>
      <c r="K13" s="52">
        <v>0.33333333333333331</v>
      </c>
      <c r="L13" s="56">
        <f t="shared" si="3"/>
        <v>0</v>
      </c>
      <c r="M13" s="53">
        <f t="shared" si="4"/>
        <v>44795</v>
      </c>
      <c r="N13" s="54" t="s">
        <v>82</v>
      </c>
      <c r="O13" s="55">
        <v>0.29166666666666669</v>
      </c>
      <c r="P13" s="55">
        <v>0.33333333333333331</v>
      </c>
      <c r="Q13" s="56">
        <f t="shared" si="5"/>
        <v>4.166666666666663E-2</v>
      </c>
      <c r="R13" s="57">
        <f t="shared" si="6"/>
        <v>44803</v>
      </c>
      <c r="S13" s="51" t="s">
        <v>82</v>
      </c>
      <c r="T13" s="49">
        <v>0.29166666666666669</v>
      </c>
      <c r="U13" s="49">
        <v>0.33333333333333331</v>
      </c>
      <c r="V13" s="56">
        <f t="shared" si="7"/>
        <v>4.166666666666663E-2</v>
      </c>
      <c r="W13" s="58">
        <f t="shared" si="8"/>
        <v>0.12499999999999989</v>
      </c>
    </row>
    <row r="14" spans="1:23" x14ac:dyDescent="0.25">
      <c r="A14" s="62">
        <v>8</v>
      </c>
      <c r="B14" s="62" t="str">
        <f>Cronograma!B17</f>
        <v>Direito Processual Civil</v>
      </c>
      <c r="C14" s="69" t="s">
        <v>180</v>
      </c>
      <c r="D14" s="48">
        <v>44789</v>
      </c>
      <c r="E14" s="49">
        <v>0.29166666666666669</v>
      </c>
      <c r="F14" s="49">
        <v>0.33333333333333331</v>
      </c>
      <c r="G14" s="56">
        <f t="shared" si="1"/>
        <v>4.166666666666663E-2</v>
      </c>
      <c r="H14" s="51">
        <f t="shared" si="2"/>
        <v>44790</v>
      </c>
      <c r="I14" s="51" t="s">
        <v>81</v>
      </c>
      <c r="J14" s="52">
        <v>0.29166666666666669</v>
      </c>
      <c r="K14" s="52">
        <v>0.33333333333333331</v>
      </c>
      <c r="L14" s="56">
        <f t="shared" si="3"/>
        <v>0</v>
      </c>
      <c r="M14" s="53">
        <f t="shared" si="4"/>
        <v>44796</v>
      </c>
      <c r="N14" s="54" t="s">
        <v>82</v>
      </c>
      <c r="O14" s="55">
        <v>0.29166666666666669</v>
      </c>
      <c r="P14" s="55">
        <v>0.33333333333333331</v>
      </c>
      <c r="Q14" s="56">
        <f t="shared" si="5"/>
        <v>4.166666666666663E-2</v>
      </c>
      <c r="R14" s="57">
        <f t="shared" si="6"/>
        <v>44804</v>
      </c>
      <c r="S14" s="51" t="s">
        <v>82</v>
      </c>
      <c r="T14" s="49">
        <v>0.29166666666666669</v>
      </c>
      <c r="U14" s="49">
        <v>0.33333333333333331</v>
      </c>
      <c r="V14" s="56">
        <f t="shared" si="7"/>
        <v>4.166666666666663E-2</v>
      </c>
      <c r="W14" s="58">
        <f t="shared" si="8"/>
        <v>0.12499999999999989</v>
      </c>
    </row>
    <row r="15" spans="1:23" x14ac:dyDescent="0.25">
      <c r="A15" s="62">
        <v>9</v>
      </c>
      <c r="B15" s="62" t="str">
        <f>Cronograma!B18</f>
        <v>Direito do Trabalho</v>
      </c>
      <c r="C15" s="69" t="s">
        <v>181</v>
      </c>
      <c r="D15" s="48">
        <v>44790</v>
      </c>
      <c r="E15" s="49">
        <v>0.29166666666666669</v>
      </c>
      <c r="F15" s="49">
        <v>0.33333333333333331</v>
      </c>
      <c r="G15" s="56">
        <f t="shared" si="1"/>
        <v>4.166666666666663E-2</v>
      </c>
      <c r="H15" s="51">
        <f t="shared" si="2"/>
        <v>44791</v>
      </c>
      <c r="I15" s="51" t="s">
        <v>81</v>
      </c>
      <c r="J15" s="52">
        <v>0.29166666666666669</v>
      </c>
      <c r="K15" s="52">
        <v>0.33333333333333331</v>
      </c>
      <c r="L15" s="56">
        <f t="shared" si="3"/>
        <v>0</v>
      </c>
      <c r="M15" s="53">
        <f t="shared" si="4"/>
        <v>44797</v>
      </c>
      <c r="N15" s="54" t="s">
        <v>82</v>
      </c>
      <c r="O15" s="55">
        <v>0.29166666666666669</v>
      </c>
      <c r="P15" s="55">
        <v>0.33333333333333331</v>
      </c>
      <c r="Q15" s="56">
        <f t="shared" si="5"/>
        <v>4.166666666666663E-2</v>
      </c>
      <c r="R15" s="57">
        <f t="shared" si="6"/>
        <v>44805</v>
      </c>
      <c r="S15" s="51" t="s">
        <v>82</v>
      </c>
      <c r="T15" s="49">
        <v>0.29166666666666669</v>
      </c>
      <c r="U15" s="49">
        <v>0.33333333333333331</v>
      </c>
      <c r="V15" s="56">
        <f t="shared" si="7"/>
        <v>4.166666666666663E-2</v>
      </c>
      <c r="W15" s="58">
        <f t="shared" si="8"/>
        <v>0.12499999999999989</v>
      </c>
    </row>
    <row r="16" spans="1:23" ht="45" x14ac:dyDescent="0.25">
      <c r="A16" s="62">
        <v>10</v>
      </c>
      <c r="B16" s="62" t="str">
        <f>Cronograma!B19</f>
        <v>Direito Processual do Trabalho</v>
      </c>
      <c r="C16" s="69" t="s">
        <v>182</v>
      </c>
      <c r="D16" s="48">
        <v>44791</v>
      </c>
      <c r="E16" s="49">
        <v>0.29166666666666669</v>
      </c>
      <c r="F16" s="49">
        <v>0.33333333333333331</v>
      </c>
      <c r="G16" s="56">
        <f t="shared" si="1"/>
        <v>4.166666666666663E-2</v>
      </c>
      <c r="H16" s="51">
        <f t="shared" si="2"/>
        <v>44792</v>
      </c>
      <c r="I16" s="51" t="s">
        <v>81</v>
      </c>
      <c r="J16" s="52">
        <v>0.29166666666666669</v>
      </c>
      <c r="K16" s="52">
        <v>0.33333333333333331</v>
      </c>
      <c r="L16" s="56">
        <f t="shared" si="3"/>
        <v>0</v>
      </c>
      <c r="M16" s="53">
        <f t="shared" si="4"/>
        <v>44798</v>
      </c>
      <c r="N16" s="54" t="s">
        <v>82</v>
      </c>
      <c r="O16" s="55">
        <v>0.29166666666666669</v>
      </c>
      <c r="P16" s="55">
        <v>0.33333333333333331</v>
      </c>
      <c r="Q16" s="56">
        <f t="shared" si="5"/>
        <v>4.166666666666663E-2</v>
      </c>
      <c r="R16" s="57">
        <f t="shared" si="6"/>
        <v>44806</v>
      </c>
      <c r="S16" s="51" t="s">
        <v>82</v>
      </c>
      <c r="T16" s="49">
        <v>0.29166666666666669</v>
      </c>
      <c r="U16" s="49">
        <v>0.33333333333333331</v>
      </c>
      <c r="V16" s="56">
        <f t="shared" si="7"/>
        <v>4.166666666666663E-2</v>
      </c>
      <c r="W16" s="58">
        <f t="shared" si="8"/>
        <v>0.12499999999999989</v>
      </c>
    </row>
    <row r="17" spans="1:23" x14ac:dyDescent="0.25">
      <c r="A17" s="62">
        <v>11</v>
      </c>
      <c r="B17" s="62" t="str">
        <f>Cronograma!B20</f>
        <v>Direito Empresarial</v>
      </c>
      <c r="C17" s="69" t="s">
        <v>183</v>
      </c>
      <c r="D17" s="48">
        <v>44792</v>
      </c>
      <c r="E17" s="49">
        <v>0.29166666666666669</v>
      </c>
      <c r="F17" s="49">
        <v>0.33333333333333331</v>
      </c>
      <c r="G17" s="56">
        <f t="shared" si="1"/>
        <v>4.166666666666663E-2</v>
      </c>
      <c r="H17" s="51">
        <f t="shared" si="2"/>
        <v>44793</v>
      </c>
      <c r="I17" s="51" t="s">
        <v>81</v>
      </c>
      <c r="J17" s="52">
        <v>0.29166666666666669</v>
      </c>
      <c r="K17" s="52">
        <v>0.33333333333333331</v>
      </c>
      <c r="L17" s="56">
        <f t="shared" si="3"/>
        <v>0</v>
      </c>
      <c r="M17" s="53">
        <f t="shared" si="4"/>
        <v>44799</v>
      </c>
      <c r="N17" s="54" t="s">
        <v>82</v>
      </c>
      <c r="O17" s="55">
        <v>0.29166666666666669</v>
      </c>
      <c r="P17" s="55">
        <v>0.33333333333333331</v>
      </c>
      <c r="Q17" s="56">
        <f t="shared" si="5"/>
        <v>4.166666666666663E-2</v>
      </c>
      <c r="R17" s="57">
        <f t="shared" si="6"/>
        <v>44807</v>
      </c>
      <c r="S17" s="51" t="s">
        <v>82</v>
      </c>
      <c r="T17" s="49">
        <v>0.29166666666666669</v>
      </c>
      <c r="U17" s="49">
        <v>0.33333333333333331</v>
      </c>
      <c r="V17" s="56">
        <f t="shared" si="7"/>
        <v>4.166666666666663E-2</v>
      </c>
      <c r="W17" s="58">
        <f t="shared" si="8"/>
        <v>0.12499999999999989</v>
      </c>
    </row>
    <row r="18" spans="1:23" ht="30" x14ac:dyDescent="0.25">
      <c r="A18" s="62">
        <v>12</v>
      </c>
      <c r="B18" s="62" t="str">
        <f>Cronograma!B21</f>
        <v>Direito Previdenciário</v>
      </c>
      <c r="C18" s="69" t="s">
        <v>184</v>
      </c>
      <c r="D18" s="48">
        <v>44793</v>
      </c>
      <c r="E18" s="49">
        <v>0.29166666666666669</v>
      </c>
      <c r="F18" s="49">
        <v>0.33333333333333331</v>
      </c>
      <c r="G18" s="56">
        <f t="shared" si="1"/>
        <v>4.166666666666663E-2</v>
      </c>
      <c r="H18" s="51">
        <f t="shared" si="2"/>
        <v>44794</v>
      </c>
      <c r="I18" s="51" t="s">
        <v>81</v>
      </c>
      <c r="J18" s="52">
        <v>0.29166666666666669</v>
      </c>
      <c r="K18" s="52">
        <v>0.33333333333333331</v>
      </c>
      <c r="L18" s="56">
        <f t="shared" si="3"/>
        <v>0</v>
      </c>
      <c r="M18" s="53">
        <f t="shared" si="4"/>
        <v>44800</v>
      </c>
      <c r="N18" s="54" t="s">
        <v>82</v>
      </c>
      <c r="O18" s="55">
        <v>0.29166666666666669</v>
      </c>
      <c r="P18" s="55">
        <v>0.33333333333333331</v>
      </c>
      <c r="Q18" s="56">
        <f t="shared" si="5"/>
        <v>4.166666666666663E-2</v>
      </c>
      <c r="R18" s="57">
        <f t="shared" si="6"/>
        <v>44808</v>
      </c>
      <c r="S18" s="51" t="s">
        <v>82</v>
      </c>
      <c r="T18" s="49">
        <v>0.29166666666666669</v>
      </c>
      <c r="U18" s="49">
        <v>0.33333333333333331</v>
      </c>
      <c r="V18" s="56">
        <f t="shared" si="7"/>
        <v>4.166666666666663E-2</v>
      </c>
      <c r="W18" s="58">
        <f t="shared" si="8"/>
        <v>0.12499999999999989</v>
      </c>
    </row>
    <row r="19" spans="1:23" x14ac:dyDescent="0.25">
      <c r="A19" s="62">
        <v>13</v>
      </c>
      <c r="B19" s="62" t="str">
        <f>Cronograma!B22</f>
        <v>Direito Penal</v>
      </c>
      <c r="C19" s="2"/>
      <c r="D19" s="48"/>
      <c r="E19" s="49"/>
      <c r="F19" s="49"/>
      <c r="G19" s="50">
        <f t="shared" ref="G19:G25" si="9">F19-E19</f>
        <v>0</v>
      </c>
      <c r="H19" s="51" t="str">
        <f t="shared" si="0"/>
        <v/>
      </c>
      <c r="I19" s="51"/>
      <c r="J19" s="52"/>
      <c r="K19" s="52"/>
      <c r="L19" s="50">
        <f t="shared" ref="L19:L25" si="10">IF(I19="sim",K19-J19,0)</f>
        <v>0</v>
      </c>
      <c r="M19" s="59" t="str">
        <f t="shared" ref="M19:M25" si="11">IF(D19="","",D19+DAY(7))</f>
        <v/>
      </c>
      <c r="N19" s="57"/>
      <c r="O19" s="49"/>
      <c r="P19" s="49"/>
      <c r="Q19" s="50">
        <f t="shared" ref="Q19:Q24" si="12">IF(N19="sim",P19-O19,0)</f>
        <v>0</v>
      </c>
      <c r="R19" s="57" t="str">
        <f t="shared" ref="R19:R25" si="13">IF(D19="","",D19+DAY(15))</f>
        <v/>
      </c>
      <c r="S19" s="51"/>
      <c r="T19" s="49"/>
      <c r="U19" s="49"/>
      <c r="V19" s="50">
        <f t="shared" ref="V19:V25" si="14">IF(S19="sim",U19-T19,0)</f>
        <v>0</v>
      </c>
      <c r="W19" s="60">
        <f t="shared" ref="W19:W25" si="15">G19+L19+Q19+V19</f>
        <v>0</v>
      </c>
    </row>
    <row r="20" spans="1:23" x14ac:dyDescent="0.25">
      <c r="A20" s="2"/>
      <c r="B20" s="2"/>
      <c r="C20" s="2"/>
      <c r="D20" s="48"/>
      <c r="E20" s="49"/>
      <c r="F20" s="49"/>
      <c r="G20" s="50">
        <f t="shared" si="9"/>
        <v>0</v>
      </c>
      <c r="H20" s="51" t="str">
        <f t="shared" si="0"/>
        <v/>
      </c>
      <c r="I20" s="51"/>
      <c r="J20" s="52"/>
      <c r="K20" s="52"/>
      <c r="L20" s="50">
        <f t="shared" si="10"/>
        <v>0</v>
      </c>
      <c r="M20" s="59" t="str">
        <f t="shared" si="11"/>
        <v/>
      </c>
      <c r="N20" s="57"/>
      <c r="O20" s="49"/>
      <c r="P20" s="49"/>
      <c r="Q20" s="50">
        <f t="shared" si="12"/>
        <v>0</v>
      </c>
      <c r="R20" s="57" t="str">
        <f t="shared" si="13"/>
        <v/>
      </c>
      <c r="S20" s="51"/>
      <c r="T20" s="49"/>
      <c r="U20" s="49"/>
      <c r="V20" s="50">
        <f t="shared" si="14"/>
        <v>0</v>
      </c>
      <c r="W20" s="60">
        <f t="shared" si="15"/>
        <v>0</v>
      </c>
    </row>
    <row r="21" spans="1:23" x14ac:dyDescent="0.25">
      <c r="A21" s="2"/>
      <c r="B21" s="2"/>
      <c r="C21" s="2"/>
      <c r="D21" s="48"/>
      <c r="E21" s="49"/>
      <c r="F21" s="49"/>
      <c r="G21" s="50">
        <f t="shared" si="9"/>
        <v>0</v>
      </c>
      <c r="H21" s="51" t="str">
        <f t="shared" si="0"/>
        <v/>
      </c>
      <c r="I21" s="51"/>
      <c r="J21" s="52"/>
      <c r="K21" s="52"/>
      <c r="L21" s="50">
        <f t="shared" si="10"/>
        <v>0</v>
      </c>
      <c r="M21" s="59" t="str">
        <f t="shared" si="11"/>
        <v/>
      </c>
      <c r="N21" s="57"/>
      <c r="O21" s="49"/>
      <c r="P21" s="49"/>
      <c r="Q21" s="50">
        <f t="shared" si="12"/>
        <v>0</v>
      </c>
      <c r="R21" s="57" t="str">
        <f t="shared" si="13"/>
        <v/>
      </c>
      <c r="S21" s="51"/>
      <c r="T21" s="49"/>
      <c r="U21" s="49"/>
      <c r="V21" s="50">
        <f t="shared" si="14"/>
        <v>0</v>
      </c>
      <c r="W21" s="60">
        <f t="shared" si="15"/>
        <v>0</v>
      </c>
    </row>
    <row r="22" spans="1:23" x14ac:dyDescent="0.25">
      <c r="A22" s="2"/>
      <c r="B22" s="2"/>
      <c r="C22" s="2"/>
      <c r="D22" s="48"/>
      <c r="E22" s="49"/>
      <c r="F22" s="49"/>
      <c r="G22" s="50">
        <f t="shared" si="9"/>
        <v>0</v>
      </c>
      <c r="H22" s="51" t="str">
        <f t="shared" si="0"/>
        <v/>
      </c>
      <c r="I22" s="51"/>
      <c r="J22" s="52"/>
      <c r="K22" s="52"/>
      <c r="L22" s="50">
        <f t="shared" si="10"/>
        <v>0</v>
      </c>
      <c r="M22" s="59" t="str">
        <f t="shared" si="11"/>
        <v/>
      </c>
      <c r="N22" s="57"/>
      <c r="O22" s="49"/>
      <c r="P22" s="49"/>
      <c r="Q22" s="50">
        <f t="shared" si="12"/>
        <v>0</v>
      </c>
      <c r="R22" s="57" t="str">
        <f t="shared" si="13"/>
        <v/>
      </c>
      <c r="S22" s="51"/>
      <c r="T22" s="49"/>
      <c r="U22" s="49"/>
      <c r="V22" s="50">
        <f t="shared" si="14"/>
        <v>0</v>
      </c>
      <c r="W22" s="60">
        <f t="shared" si="15"/>
        <v>0</v>
      </c>
    </row>
    <row r="23" spans="1:23" x14ac:dyDescent="0.25">
      <c r="A23" s="2"/>
      <c r="B23" s="2"/>
      <c r="C23" s="2"/>
      <c r="D23" s="48"/>
      <c r="E23" s="49"/>
      <c r="F23" s="49"/>
      <c r="G23" s="50">
        <f t="shared" si="9"/>
        <v>0</v>
      </c>
      <c r="H23" s="51" t="str">
        <f t="shared" si="0"/>
        <v/>
      </c>
      <c r="I23" s="51"/>
      <c r="J23" s="52"/>
      <c r="K23" s="52"/>
      <c r="L23" s="50">
        <f t="shared" si="10"/>
        <v>0</v>
      </c>
      <c r="M23" s="59" t="str">
        <f t="shared" si="11"/>
        <v/>
      </c>
      <c r="N23" s="57"/>
      <c r="O23" s="49"/>
      <c r="P23" s="49"/>
      <c r="Q23" s="50">
        <f t="shared" si="12"/>
        <v>0</v>
      </c>
      <c r="R23" s="57" t="str">
        <f t="shared" si="13"/>
        <v/>
      </c>
      <c r="S23" s="51"/>
      <c r="T23" s="49"/>
      <c r="U23" s="49"/>
      <c r="V23" s="50">
        <f t="shared" si="14"/>
        <v>0</v>
      </c>
      <c r="W23" s="60">
        <f t="shared" si="15"/>
        <v>0</v>
      </c>
    </row>
    <row r="24" spans="1:23" x14ac:dyDescent="0.25">
      <c r="A24" s="2"/>
      <c r="B24" s="2"/>
      <c r="C24" s="2"/>
      <c r="D24" s="48"/>
      <c r="E24" s="49"/>
      <c r="F24" s="49"/>
      <c r="G24" s="50">
        <f t="shared" si="9"/>
        <v>0</v>
      </c>
      <c r="H24" s="51" t="str">
        <f t="shared" si="0"/>
        <v/>
      </c>
      <c r="I24" s="51"/>
      <c r="J24" s="52"/>
      <c r="K24" s="52"/>
      <c r="L24" s="50">
        <f t="shared" si="10"/>
        <v>0</v>
      </c>
      <c r="M24" s="59" t="str">
        <f t="shared" si="11"/>
        <v/>
      </c>
      <c r="N24" s="57"/>
      <c r="O24" s="49"/>
      <c r="P24" s="49"/>
      <c r="Q24" s="50">
        <f t="shared" si="12"/>
        <v>0</v>
      </c>
      <c r="R24" s="57" t="str">
        <f t="shared" si="13"/>
        <v/>
      </c>
      <c r="S24" s="51"/>
      <c r="T24" s="49"/>
      <c r="U24" s="49"/>
      <c r="V24" s="50">
        <f t="shared" si="14"/>
        <v>0</v>
      </c>
      <c r="W24" s="60">
        <f t="shared" si="15"/>
        <v>0</v>
      </c>
    </row>
    <row r="25" spans="1:23" x14ac:dyDescent="0.25">
      <c r="A25" s="2"/>
      <c r="B25" s="2"/>
      <c r="C25" s="2"/>
      <c r="D25" s="48"/>
      <c r="E25" s="49"/>
      <c r="F25" s="49"/>
      <c r="G25" s="50">
        <f t="shared" si="9"/>
        <v>0</v>
      </c>
      <c r="H25" s="51" t="str">
        <f>IF(D25="","",D25+DAY(1))</f>
        <v/>
      </c>
      <c r="I25" s="51"/>
      <c r="J25" s="52"/>
      <c r="K25" s="52"/>
      <c r="L25" s="50">
        <f t="shared" si="10"/>
        <v>0</v>
      </c>
      <c r="M25" s="59" t="str">
        <f t="shared" si="11"/>
        <v/>
      </c>
      <c r="N25" s="57"/>
      <c r="O25" s="49"/>
      <c r="P25" s="49"/>
      <c r="Q25" s="50">
        <f>IF(N25="sim",P25-O25,0)</f>
        <v>0</v>
      </c>
      <c r="R25" s="57" t="str">
        <f t="shared" si="13"/>
        <v/>
      </c>
      <c r="S25" s="51"/>
      <c r="T25" s="49"/>
      <c r="U25" s="49"/>
      <c r="V25" s="50">
        <f t="shared" si="14"/>
        <v>0</v>
      </c>
      <c r="W25" s="60">
        <f t="shared" si="15"/>
        <v>0</v>
      </c>
    </row>
    <row r="27" spans="1:23" ht="15.75" thickBot="1" x14ac:dyDescent="0.3"/>
    <row r="28" spans="1:23" ht="15.75" thickBot="1" x14ac:dyDescent="0.3">
      <c r="C28" s="92" t="s">
        <v>83</v>
      </c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4"/>
    </row>
    <row r="29" spans="1:23" x14ac:dyDescent="0.25">
      <c r="C29" s="83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5"/>
    </row>
    <row r="30" spans="1:23" x14ac:dyDescent="0.25">
      <c r="C30" s="86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8"/>
    </row>
    <row r="31" spans="1:23" x14ac:dyDescent="0.25">
      <c r="C31" s="86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8"/>
    </row>
    <row r="32" spans="1:23" x14ac:dyDescent="0.25">
      <c r="C32" s="86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8"/>
    </row>
    <row r="33" spans="3:17" ht="15.75" thickBot="1" x14ac:dyDescent="0.3"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1"/>
    </row>
  </sheetData>
  <mergeCells count="2">
    <mergeCell ref="C28:Q28"/>
    <mergeCell ref="C29:Q33"/>
  </mergeCells>
  <dataValidations count="1">
    <dataValidation type="list" allowBlank="1" showInputMessage="1" showErrorMessage="1" sqref="S7:S25 N7:N25 I7:I25" xr:uid="{00000000-0002-0000-0A00-000000000000}">
      <formula1>"Sim, Não"</formula1>
    </dataValidation>
  </dataValidations>
  <hyperlinks>
    <hyperlink ref="A15:B15" location="'Direito do Trabalho'!A1" display="'Direito do Trabalho'!A1" xr:uid="{7D2B1A93-7FCD-4F4F-8766-0BC42B44F93F}"/>
    <hyperlink ref="A14:B14" location="'Direito Processual Civil'!A1" display="'Direito Processual Civil'!A1" xr:uid="{EAA8F839-4B13-4655-AF99-160C3FE24DD3}"/>
    <hyperlink ref="A13:B13" location="'Direito Civil'!A1" display="'Direito Civil'!A1" xr:uid="{A95B1646-9F6D-49F9-945E-ECE080FA1702}"/>
    <hyperlink ref="A12:B12" location="'Direito Administrativo'!A1" display="'Direito Administrativo'!A1" xr:uid="{DE972073-FD37-44A0-B20B-85B03BAECF51}"/>
    <hyperlink ref="A11:B11" location="'Direito Constitucional'!A1" display="'Direito Constitucional'!A1" xr:uid="{E4EB0AB0-BF72-40CD-B673-ED9FB55E98DE}"/>
    <hyperlink ref="A10:B10" location="'Lei nº 8.112 1990 e alterações'!A1" display="'Lei nº 8.112 1990 e alterações'!A1" xr:uid="{496C825D-41B5-4030-9862-BDED721307BA}"/>
    <hyperlink ref="A9:B9" location="Atualidades!A1" display="Atualidades!A1" xr:uid="{AC29E668-E1F6-4C80-87FF-3D3503908184}"/>
    <hyperlink ref="A16:B16" location="'Direito Processual do Trabalho'!A1" display="'Direito Processual do Trabalho'!A1" xr:uid="{0AF11EB1-E555-4317-9E86-093EF310574E}"/>
    <hyperlink ref="A7:B7" location="'D1'!B7" display="'D1'!B7" xr:uid="{AEEA9BC5-0B31-4F01-B004-05ACC1B2D286}"/>
    <hyperlink ref="A8:B8" location="'Raciocínio Lógico Matemático'!A1" display="'Raciocínio Lógico Matemático'!A1" xr:uid="{D5720591-9BBE-4431-8DD3-BF685E68E5FB}"/>
    <hyperlink ref="B14" location="'D8'!B14" display="'D8'!B14" xr:uid="{D67640B2-715E-4007-9714-31ADE22B719A}"/>
    <hyperlink ref="A14" location="'D8'!B14" display="'D8'!B14" xr:uid="{9DA1D519-E19C-4214-9A39-A34F696E4BEF}"/>
    <hyperlink ref="A17:B19" location="'D10'!B16" display="'D10'!B16" xr:uid="{9646D262-BECD-4369-973A-A895DF8B1628}"/>
    <hyperlink ref="A17:B17" location="'Direito Empresarial'!A1" display="'Direito Empresarial'!A1" xr:uid="{FAA6C505-CE96-4C9E-9EE3-25024473FD41}"/>
    <hyperlink ref="A18:B18" location="'Direito Previdenciário'!A1" display="'Direito Previdenciário'!A1" xr:uid="{614A4DD2-98E2-4165-B215-B96D2A294998}"/>
    <hyperlink ref="A19:B19" location="'Direito Penal'!A1" display="'Direito Penal'!A1" xr:uid="{52502787-9D35-4BBB-B531-3B44408664B2}"/>
  </hyperlinks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X64"/>
  <sheetViews>
    <sheetView showGridLines="0" topLeftCell="A16" workbookViewId="0">
      <selection activeCell="B28" sqref="B28"/>
    </sheetView>
  </sheetViews>
  <sheetFormatPr defaultColWidth="0" defaultRowHeight="15" x14ac:dyDescent="0.25"/>
  <cols>
    <col min="1" max="1" width="9.140625" customWidth="1"/>
    <col min="2" max="2" width="46.28515625" bestFit="1" customWidth="1"/>
    <col min="3" max="3" width="38.85546875" bestFit="1" customWidth="1"/>
    <col min="4" max="4" width="11.5703125" bestFit="1" customWidth="1"/>
    <col min="5" max="7" width="9.140625" customWidth="1"/>
    <col min="8" max="8" width="11.5703125" bestFit="1" customWidth="1"/>
    <col min="9" max="10" width="9.140625" customWidth="1"/>
    <col min="11" max="11" width="9" bestFit="1" customWidth="1"/>
    <col min="12" max="12" width="9.140625" customWidth="1"/>
    <col min="13" max="13" width="11.5703125" bestFit="1" customWidth="1"/>
    <col min="14" max="17" width="9.140625" customWidth="1"/>
    <col min="18" max="18" width="11.5703125" bestFit="1" customWidth="1"/>
    <col min="19" max="22" width="9.140625" customWidth="1"/>
    <col min="23" max="23" width="13.28515625" bestFit="1" customWidth="1"/>
    <col min="24" max="24" width="2" customWidth="1"/>
    <col min="25" max="16384" width="9.140625" hidden="1"/>
  </cols>
  <sheetData>
    <row r="1" spans="1:23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</row>
    <row r="2" spans="1:23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3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</row>
    <row r="5" spans="1:23" x14ac:dyDescent="0.25">
      <c r="A5" s="2"/>
      <c r="B5" s="2"/>
      <c r="C5" s="35"/>
      <c r="D5" s="36"/>
      <c r="E5" s="37" t="s">
        <v>67</v>
      </c>
      <c r="F5" s="37"/>
      <c r="G5" s="38" t="s">
        <v>68</v>
      </c>
      <c r="H5" s="37"/>
      <c r="I5" s="37"/>
      <c r="J5" s="37" t="s">
        <v>69</v>
      </c>
      <c r="K5" s="37"/>
      <c r="L5" s="38" t="s">
        <v>70</v>
      </c>
      <c r="M5" s="36"/>
      <c r="N5" s="37"/>
      <c r="O5" s="37" t="s">
        <v>71</v>
      </c>
      <c r="P5" s="37"/>
      <c r="Q5" s="38"/>
      <c r="R5" s="36"/>
      <c r="S5" s="37"/>
      <c r="T5" s="37" t="s">
        <v>72</v>
      </c>
      <c r="U5" s="37"/>
      <c r="V5" s="38"/>
      <c r="W5" s="39" t="s">
        <v>73</v>
      </c>
    </row>
    <row r="6" spans="1:23" ht="30" x14ac:dyDescent="0.25">
      <c r="A6" s="65" t="s">
        <v>0</v>
      </c>
      <c r="B6" s="66" t="s">
        <v>74</v>
      </c>
      <c r="C6" s="40" t="s">
        <v>75</v>
      </c>
      <c r="D6" s="41" t="s">
        <v>76</v>
      </c>
      <c r="E6" s="42" t="s">
        <v>77</v>
      </c>
      <c r="F6" s="42" t="s">
        <v>78</v>
      </c>
      <c r="G6" s="43">
        <f>SUM(G7:G58)</f>
        <v>2.1666666666666616</v>
      </c>
      <c r="H6" s="44" t="s">
        <v>79</v>
      </c>
      <c r="I6" s="45" t="s">
        <v>80</v>
      </c>
      <c r="J6" s="42" t="s">
        <v>77</v>
      </c>
      <c r="K6" s="42" t="s">
        <v>78</v>
      </c>
      <c r="L6" s="43">
        <f>SUM(L7:L58)</f>
        <v>0</v>
      </c>
      <c r="M6" s="46" t="s">
        <v>79</v>
      </c>
      <c r="N6" s="44" t="s">
        <v>80</v>
      </c>
      <c r="O6" s="42" t="s">
        <v>77</v>
      </c>
      <c r="P6" s="42" t="s">
        <v>78</v>
      </c>
      <c r="Q6" s="43">
        <f>SUM(Q7:Q58)</f>
        <v>2.1666666666666616</v>
      </c>
      <c r="R6" s="44" t="s">
        <v>79</v>
      </c>
      <c r="S6" s="44" t="s">
        <v>80</v>
      </c>
      <c r="T6" s="42" t="s">
        <v>77</v>
      </c>
      <c r="U6" s="42" t="s">
        <v>78</v>
      </c>
      <c r="V6" s="43">
        <f>SUM(V7:V58)</f>
        <v>2.1666666666666616</v>
      </c>
      <c r="W6" s="47">
        <f>SUM(W7:W58)</f>
        <v>6.4999999999999991</v>
      </c>
    </row>
    <row r="7" spans="1:23" ht="45" x14ac:dyDescent="0.25">
      <c r="A7" s="62">
        <v>1</v>
      </c>
      <c r="B7" s="62" t="str">
        <f>Cronograma!B10</f>
        <v>Língua Portuguesa</v>
      </c>
      <c r="C7" s="69" t="s">
        <v>185</v>
      </c>
      <c r="D7" s="48">
        <v>44782</v>
      </c>
      <c r="E7" s="49">
        <v>0.29166666666666669</v>
      </c>
      <c r="F7" s="49">
        <v>0.33333333333333331</v>
      </c>
      <c r="G7" s="56">
        <f>F7-E7</f>
        <v>4.166666666666663E-2</v>
      </c>
      <c r="H7" s="51">
        <f t="shared" ref="H7" si="0">IF(D7="","",D7+DAY(1))</f>
        <v>44783</v>
      </c>
      <c r="I7" s="51" t="s">
        <v>81</v>
      </c>
      <c r="J7" s="52">
        <v>0.29166666666666669</v>
      </c>
      <c r="K7" s="52">
        <v>0.33333333333333331</v>
      </c>
      <c r="L7" s="56">
        <f>IF(I7="sim",K7-J7,0)</f>
        <v>0</v>
      </c>
      <c r="M7" s="53">
        <f>IF(D7="","",D7+DAY(7))</f>
        <v>44789</v>
      </c>
      <c r="N7" s="54" t="s">
        <v>82</v>
      </c>
      <c r="O7" s="55">
        <v>0.29166666666666669</v>
      </c>
      <c r="P7" s="55">
        <v>0.33333333333333331</v>
      </c>
      <c r="Q7" s="56">
        <f>IF(N7="sim",P7-O7,0)</f>
        <v>4.166666666666663E-2</v>
      </c>
      <c r="R7" s="57">
        <f>IF(D7="","",D7+DAY(15))</f>
        <v>44797</v>
      </c>
      <c r="S7" s="51" t="s">
        <v>82</v>
      </c>
      <c r="T7" s="49">
        <v>0.29166666666666669</v>
      </c>
      <c r="U7" s="49">
        <v>0.33333333333333331</v>
      </c>
      <c r="V7" s="56">
        <f>IF(S7="sim",U7-T7,0)</f>
        <v>4.166666666666663E-2</v>
      </c>
      <c r="W7" s="58">
        <f>G7+L7+Q7+V7</f>
        <v>0.12499999999999989</v>
      </c>
    </row>
    <row r="8" spans="1:23" x14ac:dyDescent="0.25">
      <c r="A8" s="62">
        <v>2</v>
      </c>
      <c r="B8" s="62" t="str">
        <f>Cronograma!B11</f>
        <v>Raciocínio Lógico Matemático</v>
      </c>
      <c r="C8" s="69" t="s">
        <v>186</v>
      </c>
      <c r="D8" s="48">
        <v>44783</v>
      </c>
      <c r="E8" s="49">
        <v>0.29166666666666669</v>
      </c>
      <c r="F8" s="49">
        <v>0.33333333333333331</v>
      </c>
      <c r="G8" s="56">
        <f t="shared" ref="G8:G58" si="1">F8-E8</f>
        <v>4.166666666666663E-2</v>
      </c>
      <c r="H8" s="51">
        <f t="shared" ref="H8:H58" si="2">IF(D8="","",D8+DAY(1))</f>
        <v>44784</v>
      </c>
      <c r="I8" s="51" t="s">
        <v>81</v>
      </c>
      <c r="J8" s="52">
        <v>0.29166666666666669</v>
      </c>
      <c r="K8" s="52">
        <v>0.33333333333333331</v>
      </c>
      <c r="L8" s="56">
        <f t="shared" ref="L8:L58" si="3">IF(I8="sim",K8-J8,0)</f>
        <v>0</v>
      </c>
      <c r="M8" s="53">
        <f t="shared" ref="M8:M58" si="4">IF(D8="","",D8+DAY(7))</f>
        <v>44790</v>
      </c>
      <c r="N8" s="54" t="s">
        <v>82</v>
      </c>
      <c r="O8" s="55">
        <v>0.29166666666666669</v>
      </c>
      <c r="P8" s="55">
        <v>0.33333333333333331</v>
      </c>
      <c r="Q8" s="56">
        <f t="shared" ref="Q8:Q58" si="5">IF(N8="sim",P8-O8,0)</f>
        <v>4.166666666666663E-2</v>
      </c>
      <c r="R8" s="57">
        <f t="shared" ref="R8:R58" si="6">IF(D8="","",D8+DAY(15))</f>
        <v>44798</v>
      </c>
      <c r="S8" s="51" t="s">
        <v>82</v>
      </c>
      <c r="T8" s="49">
        <v>0.29166666666666669</v>
      </c>
      <c r="U8" s="49">
        <v>0.33333333333333331</v>
      </c>
      <c r="V8" s="56">
        <f t="shared" ref="V8:V58" si="7">IF(S8="sim",U8-T8,0)</f>
        <v>4.166666666666663E-2</v>
      </c>
      <c r="W8" s="58">
        <f t="shared" ref="W8:W58" si="8">G8+L8+Q8+V8</f>
        <v>0.12499999999999989</v>
      </c>
    </row>
    <row r="9" spans="1:23" x14ac:dyDescent="0.25">
      <c r="A9" s="62">
        <v>3</v>
      </c>
      <c r="B9" s="62" t="str">
        <f>Cronograma!B12</f>
        <v>Atualidades</v>
      </c>
      <c r="C9" s="69" t="s">
        <v>187</v>
      </c>
      <c r="D9" s="48">
        <v>44784</v>
      </c>
      <c r="E9" s="49">
        <v>0.29166666666666669</v>
      </c>
      <c r="F9" s="49">
        <v>0.33333333333333331</v>
      </c>
      <c r="G9" s="56">
        <f t="shared" si="1"/>
        <v>4.166666666666663E-2</v>
      </c>
      <c r="H9" s="51">
        <f t="shared" si="2"/>
        <v>44785</v>
      </c>
      <c r="I9" s="51" t="s">
        <v>81</v>
      </c>
      <c r="J9" s="52">
        <v>0.29166666666666669</v>
      </c>
      <c r="K9" s="52">
        <v>0.33333333333333331</v>
      </c>
      <c r="L9" s="56">
        <f t="shared" si="3"/>
        <v>0</v>
      </c>
      <c r="M9" s="53">
        <f t="shared" si="4"/>
        <v>44791</v>
      </c>
      <c r="N9" s="54" t="s">
        <v>82</v>
      </c>
      <c r="O9" s="55">
        <v>0.29166666666666669</v>
      </c>
      <c r="P9" s="55">
        <v>0.33333333333333331</v>
      </c>
      <c r="Q9" s="56">
        <f t="shared" si="5"/>
        <v>4.166666666666663E-2</v>
      </c>
      <c r="R9" s="57">
        <f t="shared" si="6"/>
        <v>44799</v>
      </c>
      <c r="S9" s="51" t="s">
        <v>82</v>
      </c>
      <c r="T9" s="49">
        <v>0.29166666666666669</v>
      </c>
      <c r="U9" s="49">
        <v>0.33333333333333331</v>
      </c>
      <c r="V9" s="56">
        <f t="shared" si="7"/>
        <v>4.166666666666663E-2</v>
      </c>
      <c r="W9" s="58">
        <f t="shared" si="8"/>
        <v>0.12499999999999989</v>
      </c>
    </row>
    <row r="10" spans="1:23" ht="30" x14ac:dyDescent="0.25">
      <c r="A10" s="62">
        <v>4</v>
      </c>
      <c r="B10" s="62" t="str">
        <f>Cronograma!B13</f>
        <v>Legislação: Lei nº 8.112/1990 e alterações</v>
      </c>
      <c r="C10" s="69" t="s">
        <v>188</v>
      </c>
      <c r="D10" s="48">
        <v>44785</v>
      </c>
      <c r="E10" s="49">
        <v>0.29166666666666669</v>
      </c>
      <c r="F10" s="49">
        <v>0.33333333333333331</v>
      </c>
      <c r="G10" s="56">
        <f t="shared" si="1"/>
        <v>4.166666666666663E-2</v>
      </c>
      <c r="H10" s="51">
        <f t="shared" si="2"/>
        <v>44786</v>
      </c>
      <c r="I10" s="51" t="s">
        <v>81</v>
      </c>
      <c r="J10" s="52">
        <v>0.29166666666666669</v>
      </c>
      <c r="K10" s="52">
        <v>0.33333333333333331</v>
      </c>
      <c r="L10" s="56">
        <f t="shared" si="3"/>
        <v>0</v>
      </c>
      <c r="M10" s="53">
        <f t="shared" si="4"/>
        <v>44792</v>
      </c>
      <c r="N10" s="54" t="s">
        <v>82</v>
      </c>
      <c r="O10" s="55">
        <v>0.29166666666666669</v>
      </c>
      <c r="P10" s="55">
        <v>0.33333333333333331</v>
      </c>
      <c r="Q10" s="56">
        <f t="shared" si="5"/>
        <v>4.166666666666663E-2</v>
      </c>
      <c r="R10" s="57">
        <f t="shared" si="6"/>
        <v>44800</v>
      </c>
      <c r="S10" s="51" t="s">
        <v>82</v>
      </c>
      <c r="T10" s="49">
        <v>0.29166666666666669</v>
      </c>
      <c r="U10" s="49">
        <v>0.33333333333333331</v>
      </c>
      <c r="V10" s="56">
        <f t="shared" si="7"/>
        <v>4.166666666666663E-2</v>
      </c>
      <c r="W10" s="58">
        <f t="shared" si="8"/>
        <v>0.12499999999999989</v>
      </c>
    </row>
    <row r="11" spans="1:23" ht="60" x14ac:dyDescent="0.25">
      <c r="A11" s="62">
        <v>5</v>
      </c>
      <c r="B11" s="62" t="str">
        <f>Cronograma!B14</f>
        <v>Direito Constitucional</v>
      </c>
      <c r="C11" s="69" t="s">
        <v>189</v>
      </c>
      <c r="D11" s="48">
        <v>44786</v>
      </c>
      <c r="E11" s="49">
        <v>0.29166666666666669</v>
      </c>
      <c r="F11" s="49">
        <v>0.33333333333333331</v>
      </c>
      <c r="G11" s="56">
        <f t="shared" si="1"/>
        <v>4.166666666666663E-2</v>
      </c>
      <c r="H11" s="51">
        <f t="shared" si="2"/>
        <v>44787</v>
      </c>
      <c r="I11" s="51" t="s">
        <v>81</v>
      </c>
      <c r="J11" s="52">
        <v>0.29166666666666669</v>
      </c>
      <c r="K11" s="52">
        <v>0.33333333333333331</v>
      </c>
      <c r="L11" s="56">
        <f t="shared" si="3"/>
        <v>0</v>
      </c>
      <c r="M11" s="53">
        <f t="shared" si="4"/>
        <v>44793</v>
      </c>
      <c r="N11" s="54" t="s">
        <v>82</v>
      </c>
      <c r="O11" s="55">
        <v>0.29166666666666669</v>
      </c>
      <c r="P11" s="55">
        <v>0.33333333333333331</v>
      </c>
      <c r="Q11" s="56">
        <f t="shared" si="5"/>
        <v>4.166666666666663E-2</v>
      </c>
      <c r="R11" s="57">
        <f t="shared" si="6"/>
        <v>44801</v>
      </c>
      <c r="S11" s="51" t="s">
        <v>82</v>
      </c>
      <c r="T11" s="49">
        <v>0.29166666666666669</v>
      </c>
      <c r="U11" s="49">
        <v>0.33333333333333331</v>
      </c>
      <c r="V11" s="56">
        <f t="shared" si="7"/>
        <v>4.166666666666663E-2</v>
      </c>
      <c r="W11" s="58">
        <f t="shared" si="8"/>
        <v>0.12499999999999989</v>
      </c>
    </row>
    <row r="12" spans="1:23" ht="75" x14ac:dyDescent="0.25">
      <c r="A12" s="62">
        <v>6</v>
      </c>
      <c r="B12" s="62" t="str">
        <f>Cronograma!B15</f>
        <v>Direito Administrativo</v>
      </c>
      <c r="C12" s="69" t="s">
        <v>190</v>
      </c>
      <c r="D12" s="48">
        <v>44787</v>
      </c>
      <c r="E12" s="49">
        <v>0.29166666666666669</v>
      </c>
      <c r="F12" s="49">
        <v>0.33333333333333331</v>
      </c>
      <c r="G12" s="56">
        <f t="shared" si="1"/>
        <v>4.166666666666663E-2</v>
      </c>
      <c r="H12" s="51">
        <f t="shared" si="2"/>
        <v>44788</v>
      </c>
      <c r="I12" s="51" t="s">
        <v>81</v>
      </c>
      <c r="J12" s="52">
        <v>0.29166666666666669</v>
      </c>
      <c r="K12" s="52">
        <v>0.33333333333333331</v>
      </c>
      <c r="L12" s="56">
        <f t="shared" si="3"/>
        <v>0</v>
      </c>
      <c r="M12" s="53">
        <f t="shared" si="4"/>
        <v>44794</v>
      </c>
      <c r="N12" s="54" t="s">
        <v>82</v>
      </c>
      <c r="O12" s="55">
        <v>0.29166666666666669</v>
      </c>
      <c r="P12" s="55">
        <v>0.33333333333333331</v>
      </c>
      <c r="Q12" s="56">
        <f t="shared" si="5"/>
        <v>4.166666666666663E-2</v>
      </c>
      <c r="R12" s="57">
        <f t="shared" si="6"/>
        <v>44802</v>
      </c>
      <c r="S12" s="51" t="s">
        <v>82</v>
      </c>
      <c r="T12" s="49">
        <v>0.29166666666666669</v>
      </c>
      <c r="U12" s="49">
        <v>0.33333333333333331</v>
      </c>
      <c r="V12" s="56">
        <f t="shared" si="7"/>
        <v>4.166666666666663E-2</v>
      </c>
      <c r="W12" s="58">
        <f t="shared" si="8"/>
        <v>0.12499999999999989</v>
      </c>
    </row>
    <row r="13" spans="1:23" ht="30" x14ac:dyDescent="0.25">
      <c r="A13" s="62">
        <v>7</v>
      </c>
      <c r="B13" s="62" t="str">
        <f>Cronograma!B16</f>
        <v>Direito Civil</v>
      </c>
      <c r="C13" s="69" t="s">
        <v>191</v>
      </c>
      <c r="D13" s="48">
        <v>44788</v>
      </c>
      <c r="E13" s="49">
        <v>0.29166666666666669</v>
      </c>
      <c r="F13" s="49">
        <v>0.33333333333333331</v>
      </c>
      <c r="G13" s="56">
        <f t="shared" si="1"/>
        <v>4.166666666666663E-2</v>
      </c>
      <c r="H13" s="51">
        <f t="shared" si="2"/>
        <v>44789</v>
      </c>
      <c r="I13" s="51" t="s">
        <v>81</v>
      </c>
      <c r="J13" s="52">
        <v>0.29166666666666669</v>
      </c>
      <c r="K13" s="52">
        <v>0.33333333333333331</v>
      </c>
      <c r="L13" s="56">
        <f t="shared" si="3"/>
        <v>0</v>
      </c>
      <c r="M13" s="53">
        <f t="shared" si="4"/>
        <v>44795</v>
      </c>
      <c r="N13" s="54" t="s">
        <v>82</v>
      </c>
      <c r="O13" s="55">
        <v>0.29166666666666669</v>
      </c>
      <c r="P13" s="55">
        <v>0.33333333333333331</v>
      </c>
      <c r="Q13" s="56">
        <f t="shared" si="5"/>
        <v>4.166666666666663E-2</v>
      </c>
      <c r="R13" s="57">
        <f t="shared" si="6"/>
        <v>44803</v>
      </c>
      <c r="S13" s="51" t="s">
        <v>82</v>
      </c>
      <c r="T13" s="49">
        <v>0.29166666666666669</v>
      </c>
      <c r="U13" s="49">
        <v>0.33333333333333331</v>
      </c>
      <c r="V13" s="56">
        <f t="shared" si="7"/>
        <v>4.166666666666663E-2</v>
      </c>
      <c r="W13" s="58">
        <f t="shared" si="8"/>
        <v>0.12499999999999989</v>
      </c>
    </row>
    <row r="14" spans="1:23" ht="30" x14ac:dyDescent="0.25">
      <c r="A14" s="63">
        <v>8</v>
      </c>
      <c r="B14" s="63" t="str">
        <f>Cronograma!B17</f>
        <v>Direito Processual Civil</v>
      </c>
      <c r="C14" s="69" t="s">
        <v>192</v>
      </c>
      <c r="D14" s="48">
        <v>44789</v>
      </c>
      <c r="E14" s="49">
        <v>0.29166666666666669</v>
      </c>
      <c r="F14" s="49">
        <v>0.33333333333333331</v>
      </c>
      <c r="G14" s="56">
        <f t="shared" si="1"/>
        <v>4.166666666666663E-2</v>
      </c>
      <c r="H14" s="51">
        <f t="shared" si="2"/>
        <v>44790</v>
      </c>
      <c r="I14" s="51" t="s">
        <v>81</v>
      </c>
      <c r="J14" s="52">
        <v>0.29166666666666669</v>
      </c>
      <c r="K14" s="52">
        <v>0.33333333333333331</v>
      </c>
      <c r="L14" s="56">
        <f t="shared" si="3"/>
        <v>0</v>
      </c>
      <c r="M14" s="53">
        <f t="shared" si="4"/>
        <v>44796</v>
      </c>
      <c r="N14" s="54" t="s">
        <v>82</v>
      </c>
      <c r="O14" s="55">
        <v>0.29166666666666669</v>
      </c>
      <c r="P14" s="55">
        <v>0.33333333333333331</v>
      </c>
      <c r="Q14" s="56">
        <f t="shared" si="5"/>
        <v>4.166666666666663E-2</v>
      </c>
      <c r="R14" s="57">
        <f t="shared" si="6"/>
        <v>44804</v>
      </c>
      <c r="S14" s="51" t="s">
        <v>82</v>
      </c>
      <c r="T14" s="49">
        <v>0.29166666666666669</v>
      </c>
      <c r="U14" s="49">
        <v>0.33333333333333331</v>
      </c>
      <c r="V14" s="56">
        <f t="shared" si="7"/>
        <v>4.166666666666663E-2</v>
      </c>
      <c r="W14" s="58">
        <f t="shared" si="8"/>
        <v>0.12499999999999989</v>
      </c>
    </row>
    <row r="15" spans="1:23" x14ac:dyDescent="0.25">
      <c r="A15" s="62">
        <v>9</v>
      </c>
      <c r="B15" s="62" t="str">
        <f>Cronograma!B18</f>
        <v>Direito do Trabalho</v>
      </c>
      <c r="C15" s="69" t="s">
        <v>193</v>
      </c>
      <c r="D15" s="48">
        <v>44790</v>
      </c>
      <c r="E15" s="49">
        <v>0.29166666666666669</v>
      </c>
      <c r="F15" s="49">
        <v>0.33333333333333331</v>
      </c>
      <c r="G15" s="56">
        <f t="shared" si="1"/>
        <v>4.166666666666663E-2</v>
      </c>
      <c r="H15" s="51">
        <f t="shared" si="2"/>
        <v>44791</v>
      </c>
      <c r="I15" s="51" t="s">
        <v>81</v>
      </c>
      <c r="J15" s="52">
        <v>0.29166666666666669</v>
      </c>
      <c r="K15" s="52">
        <v>0.33333333333333331</v>
      </c>
      <c r="L15" s="56">
        <f t="shared" si="3"/>
        <v>0</v>
      </c>
      <c r="M15" s="53">
        <f t="shared" si="4"/>
        <v>44797</v>
      </c>
      <c r="N15" s="54" t="s">
        <v>82</v>
      </c>
      <c r="O15" s="55">
        <v>0.29166666666666669</v>
      </c>
      <c r="P15" s="55">
        <v>0.33333333333333331</v>
      </c>
      <c r="Q15" s="56">
        <f t="shared" si="5"/>
        <v>4.166666666666663E-2</v>
      </c>
      <c r="R15" s="57">
        <f t="shared" si="6"/>
        <v>44805</v>
      </c>
      <c r="S15" s="51" t="s">
        <v>82</v>
      </c>
      <c r="T15" s="49">
        <v>0.29166666666666669</v>
      </c>
      <c r="U15" s="49">
        <v>0.33333333333333331</v>
      </c>
      <c r="V15" s="56">
        <f t="shared" si="7"/>
        <v>4.166666666666663E-2</v>
      </c>
      <c r="W15" s="58">
        <f t="shared" si="8"/>
        <v>0.12499999999999989</v>
      </c>
    </row>
    <row r="16" spans="1:23" ht="30" x14ac:dyDescent="0.25">
      <c r="A16" s="62">
        <v>10</v>
      </c>
      <c r="B16" s="62" t="str">
        <f>Cronograma!B19</f>
        <v>Direito Processual do Trabalho</v>
      </c>
      <c r="C16" s="69" t="s">
        <v>194</v>
      </c>
      <c r="D16" s="48">
        <v>44791</v>
      </c>
      <c r="E16" s="49">
        <v>0.29166666666666669</v>
      </c>
      <c r="F16" s="49">
        <v>0.33333333333333331</v>
      </c>
      <c r="G16" s="56">
        <f t="shared" si="1"/>
        <v>4.166666666666663E-2</v>
      </c>
      <c r="H16" s="51">
        <f t="shared" si="2"/>
        <v>44792</v>
      </c>
      <c r="I16" s="51" t="s">
        <v>81</v>
      </c>
      <c r="J16" s="52">
        <v>0.29166666666666669</v>
      </c>
      <c r="K16" s="52">
        <v>0.33333333333333331</v>
      </c>
      <c r="L16" s="56">
        <f t="shared" si="3"/>
        <v>0</v>
      </c>
      <c r="M16" s="53">
        <f t="shared" si="4"/>
        <v>44798</v>
      </c>
      <c r="N16" s="54" t="s">
        <v>82</v>
      </c>
      <c r="O16" s="55">
        <v>0.29166666666666669</v>
      </c>
      <c r="P16" s="55">
        <v>0.33333333333333331</v>
      </c>
      <c r="Q16" s="56">
        <f t="shared" si="5"/>
        <v>4.166666666666663E-2</v>
      </c>
      <c r="R16" s="57">
        <f t="shared" si="6"/>
        <v>44806</v>
      </c>
      <c r="S16" s="51" t="s">
        <v>82</v>
      </c>
      <c r="T16" s="49">
        <v>0.29166666666666669</v>
      </c>
      <c r="U16" s="49">
        <v>0.33333333333333331</v>
      </c>
      <c r="V16" s="56">
        <f t="shared" si="7"/>
        <v>4.166666666666663E-2</v>
      </c>
      <c r="W16" s="58">
        <f t="shared" si="8"/>
        <v>0.12499999999999989</v>
      </c>
    </row>
    <row r="17" spans="1:23" x14ac:dyDescent="0.25">
      <c r="A17" s="62">
        <v>11</v>
      </c>
      <c r="B17" s="62" t="str">
        <f>Cronograma!B20</f>
        <v>Direito Empresarial</v>
      </c>
      <c r="C17" s="69" t="s">
        <v>195</v>
      </c>
      <c r="D17" s="48">
        <v>44792</v>
      </c>
      <c r="E17" s="49">
        <v>0.29166666666666669</v>
      </c>
      <c r="F17" s="49">
        <v>0.33333333333333331</v>
      </c>
      <c r="G17" s="56">
        <f t="shared" si="1"/>
        <v>4.166666666666663E-2</v>
      </c>
      <c r="H17" s="51">
        <f t="shared" si="2"/>
        <v>44793</v>
      </c>
      <c r="I17" s="51" t="s">
        <v>81</v>
      </c>
      <c r="J17" s="52">
        <v>0.29166666666666669</v>
      </c>
      <c r="K17" s="52">
        <v>0.33333333333333331</v>
      </c>
      <c r="L17" s="56">
        <f t="shared" si="3"/>
        <v>0</v>
      </c>
      <c r="M17" s="53">
        <f t="shared" si="4"/>
        <v>44799</v>
      </c>
      <c r="N17" s="54" t="s">
        <v>82</v>
      </c>
      <c r="O17" s="55">
        <v>0.29166666666666669</v>
      </c>
      <c r="P17" s="55">
        <v>0.33333333333333331</v>
      </c>
      <c r="Q17" s="56">
        <f t="shared" si="5"/>
        <v>4.166666666666663E-2</v>
      </c>
      <c r="R17" s="57">
        <f t="shared" si="6"/>
        <v>44807</v>
      </c>
      <c r="S17" s="51" t="s">
        <v>82</v>
      </c>
      <c r="T17" s="49">
        <v>0.29166666666666669</v>
      </c>
      <c r="U17" s="49">
        <v>0.33333333333333331</v>
      </c>
      <c r="V17" s="56">
        <f t="shared" si="7"/>
        <v>4.166666666666663E-2</v>
      </c>
      <c r="W17" s="58">
        <f t="shared" si="8"/>
        <v>0.12499999999999989</v>
      </c>
    </row>
    <row r="18" spans="1:23" x14ac:dyDescent="0.25">
      <c r="A18" s="62">
        <v>12</v>
      </c>
      <c r="B18" s="62" t="str">
        <f>Cronograma!B21</f>
        <v>Direito Previdenciário</v>
      </c>
      <c r="C18" s="69" t="s">
        <v>196</v>
      </c>
      <c r="D18" s="48">
        <v>44793</v>
      </c>
      <c r="E18" s="49">
        <v>0.29166666666666669</v>
      </c>
      <c r="F18" s="49">
        <v>0.33333333333333331</v>
      </c>
      <c r="G18" s="56">
        <f t="shared" si="1"/>
        <v>4.166666666666663E-2</v>
      </c>
      <c r="H18" s="51">
        <f t="shared" si="2"/>
        <v>44794</v>
      </c>
      <c r="I18" s="51" t="s">
        <v>81</v>
      </c>
      <c r="J18" s="52">
        <v>0.29166666666666669</v>
      </c>
      <c r="K18" s="52">
        <v>0.33333333333333331</v>
      </c>
      <c r="L18" s="56">
        <f t="shared" si="3"/>
        <v>0</v>
      </c>
      <c r="M18" s="53">
        <f t="shared" si="4"/>
        <v>44800</v>
      </c>
      <c r="N18" s="54" t="s">
        <v>82</v>
      </c>
      <c r="O18" s="55">
        <v>0.29166666666666669</v>
      </c>
      <c r="P18" s="55">
        <v>0.33333333333333331</v>
      </c>
      <c r="Q18" s="56">
        <f t="shared" si="5"/>
        <v>4.166666666666663E-2</v>
      </c>
      <c r="R18" s="57">
        <f t="shared" si="6"/>
        <v>44808</v>
      </c>
      <c r="S18" s="51" t="s">
        <v>82</v>
      </c>
      <c r="T18" s="49">
        <v>0.29166666666666669</v>
      </c>
      <c r="U18" s="49">
        <v>0.33333333333333331</v>
      </c>
      <c r="V18" s="56">
        <f t="shared" si="7"/>
        <v>4.166666666666663E-2</v>
      </c>
      <c r="W18" s="58">
        <f t="shared" si="8"/>
        <v>0.12499999999999989</v>
      </c>
    </row>
    <row r="19" spans="1:23" x14ac:dyDescent="0.25">
      <c r="A19" s="62">
        <v>13</v>
      </c>
      <c r="B19" s="62" t="str">
        <f>Cronograma!B22</f>
        <v>Direito Penal</v>
      </c>
      <c r="C19" s="69" t="s">
        <v>197</v>
      </c>
      <c r="D19" s="48">
        <v>44794</v>
      </c>
      <c r="E19" s="49">
        <v>0.29166666666666669</v>
      </c>
      <c r="F19" s="49">
        <v>0.33333333333333331</v>
      </c>
      <c r="G19" s="56">
        <f t="shared" si="1"/>
        <v>4.166666666666663E-2</v>
      </c>
      <c r="H19" s="51">
        <f t="shared" si="2"/>
        <v>44795</v>
      </c>
      <c r="I19" s="51" t="s">
        <v>81</v>
      </c>
      <c r="J19" s="52">
        <v>0.29166666666666669</v>
      </c>
      <c r="K19" s="52">
        <v>0.33333333333333331</v>
      </c>
      <c r="L19" s="56">
        <f t="shared" si="3"/>
        <v>0</v>
      </c>
      <c r="M19" s="53">
        <f t="shared" si="4"/>
        <v>44801</v>
      </c>
      <c r="N19" s="54" t="s">
        <v>82</v>
      </c>
      <c r="O19" s="55">
        <v>0.29166666666666669</v>
      </c>
      <c r="P19" s="55">
        <v>0.33333333333333331</v>
      </c>
      <c r="Q19" s="56">
        <f t="shared" si="5"/>
        <v>4.166666666666663E-2</v>
      </c>
      <c r="R19" s="57">
        <f t="shared" si="6"/>
        <v>44809</v>
      </c>
      <c r="S19" s="51" t="s">
        <v>82</v>
      </c>
      <c r="T19" s="49">
        <v>0.29166666666666669</v>
      </c>
      <c r="U19" s="49">
        <v>0.33333333333333331</v>
      </c>
      <c r="V19" s="56">
        <f t="shared" si="7"/>
        <v>4.166666666666663E-2</v>
      </c>
      <c r="W19" s="58">
        <f t="shared" si="8"/>
        <v>0.12499999999999989</v>
      </c>
    </row>
    <row r="20" spans="1:23" ht="30" x14ac:dyDescent="0.25">
      <c r="A20" s="2"/>
      <c r="B20" s="2"/>
      <c r="C20" s="69" t="s">
        <v>198</v>
      </c>
      <c r="D20" s="48">
        <v>44795</v>
      </c>
      <c r="E20" s="49">
        <v>0.29166666666666669</v>
      </c>
      <c r="F20" s="49">
        <v>0.33333333333333331</v>
      </c>
      <c r="G20" s="56">
        <f t="shared" si="1"/>
        <v>4.166666666666663E-2</v>
      </c>
      <c r="H20" s="51">
        <f t="shared" si="2"/>
        <v>44796</v>
      </c>
      <c r="I20" s="51" t="s">
        <v>81</v>
      </c>
      <c r="J20" s="52">
        <v>0.29166666666666669</v>
      </c>
      <c r="K20" s="52">
        <v>0.33333333333333331</v>
      </c>
      <c r="L20" s="56">
        <f t="shared" si="3"/>
        <v>0</v>
      </c>
      <c r="M20" s="53">
        <f t="shared" si="4"/>
        <v>44802</v>
      </c>
      <c r="N20" s="54" t="s">
        <v>82</v>
      </c>
      <c r="O20" s="55">
        <v>0.29166666666666669</v>
      </c>
      <c r="P20" s="55">
        <v>0.33333333333333331</v>
      </c>
      <c r="Q20" s="56">
        <f t="shared" si="5"/>
        <v>4.166666666666663E-2</v>
      </c>
      <c r="R20" s="57">
        <f t="shared" si="6"/>
        <v>44810</v>
      </c>
      <c r="S20" s="51" t="s">
        <v>82</v>
      </c>
      <c r="T20" s="49">
        <v>0.29166666666666669</v>
      </c>
      <c r="U20" s="49">
        <v>0.33333333333333331</v>
      </c>
      <c r="V20" s="56">
        <f t="shared" si="7"/>
        <v>4.166666666666663E-2</v>
      </c>
      <c r="W20" s="58">
        <f t="shared" si="8"/>
        <v>0.12499999999999989</v>
      </c>
    </row>
    <row r="21" spans="1:23" x14ac:dyDescent="0.25">
      <c r="A21" s="2"/>
      <c r="B21" s="2"/>
      <c r="C21" s="69" t="s">
        <v>199</v>
      </c>
      <c r="D21" s="48">
        <v>44796</v>
      </c>
      <c r="E21" s="49">
        <v>0.29166666666666669</v>
      </c>
      <c r="F21" s="49">
        <v>0.33333333333333331</v>
      </c>
      <c r="G21" s="56">
        <f t="shared" si="1"/>
        <v>4.166666666666663E-2</v>
      </c>
      <c r="H21" s="51">
        <f t="shared" si="2"/>
        <v>44797</v>
      </c>
      <c r="I21" s="51" t="s">
        <v>81</v>
      </c>
      <c r="J21" s="52">
        <v>0.29166666666666669</v>
      </c>
      <c r="K21" s="52">
        <v>0.33333333333333331</v>
      </c>
      <c r="L21" s="56">
        <f t="shared" si="3"/>
        <v>0</v>
      </c>
      <c r="M21" s="53">
        <f t="shared" si="4"/>
        <v>44803</v>
      </c>
      <c r="N21" s="54" t="s">
        <v>82</v>
      </c>
      <c r="O21" s="55">
        <v>0.29166666666666669</v>
      </c>
      <c r="P21" s="55">
        <v>0.33333333333333331</v>
      </c>
      <c r="Q21" s="56">
        <f t="shared" si="5"/>
        <v>4.166666666666663E-2</v>
      </c>
      <c r="R21" s="57">
        <f t="shared" si="6"/>
        <v>44811</v>
      </c>
      <c r="S21" s="51" t="s">
        <v>82</v>
      </c>
      <c r="T21" s="49">
        <v>0.29166666666666669</v>
      </c>
      <c r="U21" s="49">
        <v>0.33333333333333331</v>
      </c>
      <c r="V21" s="56">
        <f t="shared" si="7"/>
        <v>4.166666666666663E-2</v>
      </c>
      <c r="W21" s="58">
        <f t="shared" si="8"/>
        <v>0.12499999999999989</v>
      </c>
    </row>
    <row r="22" spans="1:23" ht="30" x14ac:dyDescent="0.25">
      <c r="A22" s="2"/>
      <c r="B22" s="2"/>
      <c r="C22" s="69" t="s">
        <v>200</v>
      </c>
      <c r="D22" s="48">
        <v>44797</v>
      </c>
      <c r="E22" s="49">
        <v>0.29166666666666669</v>
      </c>
      <c r="F22" s="49">
        <v>0.33333333333333331</v>
      </c>
      <c r="G22" s="56">
        <f t="shared" si="1"/>
        <v>4.166666666666663E-2</v>
      </c>
      <c r="H22" s="51">
        <f t="shared" si="2"/>
        <v>44798</v>
      </c>
      <c r="I22" s="51" t="s">
        <v>81</v>
      </c>
      <c r="J22" s="52">
        <v>0.29166666666666669</v>
      </c>
      <c r="K22" s="52">
        <v>0.33333333333333331</v>
      </c>
      <c r="L22" s="56">
        <f t="shared" si="3"/>
        <v>0</v>
      </c>
      <c r="M22" s="53">
        <f t="shared" si="4"/>
        <v>44804</v>
      </c>
      <c r="N22" s="54" t="s">
        <v>82</v>
      </c>
      <c r="O22" s="55">
        <v>0.29166666666666669</v>
      </c>
      <c r="P22" s="55">
        <v>0.33333333333333331</v>
      </c>
      <c r="Q22" s="56">
        <f t="shared" si="5"/>
        <v>4.166666666666663E-2</v>
      </c>
      <c r="R22" s="57">
        <f t="shared" si="6"/>
        <v>44812</v>
      </c>
      <c r="S22" s="51" t="s">
        <v>82</v>
      </c>
      <c r="T22" s="49">
        <v>0.29166666666666669</v>
      </c>
      <c r="U22" s="49">
        <v>0.33333333333333331</v>
      </c>
      <c r="V22" s="56">
        <f t="shared" si="7"/>
        <v>4.166666666666663E-2</v>
      </c>
      <c r="W22" s="58">
        <f t="shared" si="8"/>
        <v>0.12499999999999989</v>
      </c>
    </row>
    <row r="23" spans="1:23" ht="105" x14ac:dyDescent="0.25">
      <c r="A23" s="2"/>
      <c r="C23" s="69" t="s">
        <v>201</v>
      </c>
      <c r="D23" s="48">
        <v>44798</v>
      </c>
      <c r="E23" s="49">
        <v>0.29166666666666669</v>
      </c>
      <c r="F23" s="49">
        <v>0.33333333333333331</v>
      </c>
      <c r="G23" s="56">
        <f t="shared" si="1"/>
        <v>4.166666666666663E-2</v>
      </c>
      <c r="H23" s="51">
        <f t="shared" si="2"/>
        <v>44799</v>
      </c>
      <c r="I23" s="51" t="s">
        <v>81</v>
      </c>
      <c r="J23" s="52">
        <v>0.29166666666666669</v>
      </c>
      <c r="K23" s="52">
        <v>0.33333333333333331</v>
      </c>
      <c r="L23" s="56">
        <f t="shared" si="3"/>
        <v>0</v>
      </c>
      <c r="M23" s="53">
        <f t="shared" si="4"/>
        <v>44805</v>
      </c>
      <c r="N23" s="54" t="s">
        <v>82</v>
      </c>
      <c r="O23" s="55">
        <v>0.29166666666666669</v>
      </c>
      <c r="P23" s="55">
        <v>0.33333333333333331</v>
      </c>
      <c r="Q23" s="56">
        <f t="shared" si="5"/>
        <v>4.166666666666663E-2</v>
      </c>
      <c r="R23" s="57">
        <f t="shared" si="6"/>
        <v>44813</v>
      </c>
      <c r="S23" s="51" t="s">
        <v>82</v>
      </c>
      <c r="T23" s="49">
        <v>0.29166666666666669</v>
      </c>
      <c r="U23" s="49">
        <v>0.33333333333333331</v>
      </c>
      <c r="V23" s="56">
        <f t="shared" si="7"/>
        <v>4.166666666666663E-2</v>
      </c>
      <c r="W23" s="58">
        <f t="shared" si="8"/>
        <v>0.12499999999999989</v>
      </c>
    </row>
    <row r="24" spans="1:23" ht="60" x14ac:dyDescent="0.25">
      <c r="A24" s="2"/>
      <c r="B24" s="2"/>
      <c r="C24" s="69" t="s">
        <v>202</v>
      </c>
      <c r="D24" s="48">
        <v>44799</v>
      </c>
      <c r="E24" s="49">
        <v>0.29166666666666669</v>
      </c>
      <c r="F24" s="49">
        <v>0.33333333333333331</v>
      </c>
      <c r="G24" s="56">
        <f t="shared" si="1"/>
        <v>4.166666666666663E-2</v>
      </c>
      <c r="H24" s="51">
        <f t="shared" si="2"/>
        <v>44800</v>
      </c>
      <c r="I24" s="51" t="s">
        <v>81</v>
      </c>
      <c r="J24" s="52">
        <v>0.29166666666666669</v>
      </c>
      <c r="K24" s="52">
        <v>0.33333333333333331</v>
      </c>
      <c r="L24" s="56">
        <f t="shared" si="3"/>
        <v>0</v>
      </c>
      <c r="M24" s="53">
        <f t="shared" si="4"/>
        <v>44806</v>
      </c>
      <c r="N24" s="54" t="s">
        <v>82</v>
      </c>
      <c r="O24" s="55">
        <v>0.29166666666666669</v>
      </c>
      <c r="P24" s="55">
        <v>0.33333333333333331</v>
      </c>
      <c r="Q24" s="56">
        <f t="shared" si="5"/>
        <v>4.166666666666663E-2</v>
      </c>
      <c r="R24" s="57">
        <f t="shared" si="6"/>
        <v>44814</v>
      </c>
      <c r="S24" s="51" t="s">
        <v>82</v>
      </c>
      <c r="T24" s="49">
        <v>0.29166666666666669</v>
      </c>
      <c r="U24" s="49">
        <v>0.33333333333333331</v>
      </c>
      <c r="V24" s="56">
        <f t="shared" si="7"/>
        <v>4.166666666666663E-2</v>
      </c>
      <c r="W24" s="58">
        <f t="shared" si="8"/>
        <v>0.12499999999999989</v>
      </c>
    </row>
    <row r="25" spans="1:23" ht="45" x14ac:dyDescent="0.25">
      <c r="A25" s="2"/>
      <c r="B25" s="2"/>
      <c r="C25" s="69" t="s">
        <v>203</v>
      </c>
      <c r="D25" s="48">
        <v>44800</v>
      </c>
      <c r="E25" s="49">
        <v>0.29166666666666669</v>
      </c>
      <c r="F25" s="49">
        <v>0.33333333333333331</v>
      </c>
      <c r="G25" s="56">
        <f t="shared" si="1"/>
        <v>4.166666666666663E-2</v>
      </c>
      <c r="H25" s="51">
        <f t="shared" si="2"/>
        <v>44801</v>
      </c>
      <c r="I25" s="51" t="s">
        <v>81</v>
      </c>
      <c r="J25" s="52">
        <v>0.29166666666666669</v>
      </c>
      <c r="K25" s="52">
        <v>0.33333333333333331</v>
      </c>
      <c r="L25" s="56">
        <f t="shared" si="3"/>
        <v>0</v>
      </c>
      <c r="M25" s="53">
        <f t="shared" si="4"/>
        <v>44807</v>
      </c>
      <c r="N25" s="54" t="s">
        <v>82</v>
      </c>
      <c r="O25" s="55">
        <v>0.29166666666666669</v>
      </c>
      <c r="P25" s="55">
        <v>0.33333333333333331</v>
      </c>
      <c r="Q25" s="56">
        <f t="shared" si="5"/>
        <v>4.166666666666663E-2</v>
      </c>
      <c r="R25" s="57">
        <f t="shared" si="6"/>
        <v>44815</v>
      </c>
      <c r="S25" s="51" t="s">
        <v>82</v>
      </c>
      <c r="T25" s="49">
        <v>0.29166666666666669</v>
      </c>
      <c r="U25" s="49">
        <v>0.33333333333333331</v>
      </c>
      <c r="V25" s="56">
        <f t="shared" si="7"/>
        <v>4.166666666666663E-2</v>
      </c>
      <c r="W25" s="58">
        <f t="shared" si="8"/>
        <v>0.12499999999999989</v>
      </c>
    </row>
    <row r="26" spans="1:23" ht="30" x14ac:dyDescent="0.25">
      <c r="A26" s="2"/>
      <c r="B26" s="2"/>
      <c r="C26" s="69" t="s">
        <v>204</v>
      </c>
      <c r="D26" s="48">
        <v>44801</v>
      </c>
      <c r="E26" s="49">
        <v>0.29166666666666669</v>
      </c>
      <c r="F26" s="49">
        <v>0.33333333333333331</v>
      </c>
      <c r="G26" s="56">
        <f t="shared" si="1"/>
        <v>4.166666666666663E-2</v>
      </c>
      <c r="H26" s="51">
        <f t="shared" si="2"/>
        <v>44802</v>
      </c>
      <c r="I26" s="51" t="s">
        <v>81</v>
      </c>
      <c r="J26" s="52">
        <v>0.29166666666666669</v>
      </c>
      <c r="K26" s="52">
        <v>0.33333333333333331</v>
      </c>
      <c r="L26" s="56">
        <f t="shared" si="3"/>
        <v>0</v>
      </c>
      <c r="M26" s="53">
        <f t="shared" si="4"/>
        <v>44808</v>
      </c>
      <c r="N26" s="54" t="s">
        <v>82</v>
      </c>
      <c r="O26" s="55">
        <v>0.29166666666666669</v>
      </c>
      <c r="P26" s="55">
        <v>0.33333333333333331</v>
      </c>
      <c r="Q26" s="56">
        <f t="shared" si="5"/>
        <v>4.166666666666663E-2</v>
      </c>
      <c r="R26" s="57">
        <f t="shared" si="6"/>
        <v>44816</v>
      </c>
      <c r="S26" s="51" t="s">
        <v>82</v>
      </c>
      <c r="T26" s="49">
        <v>0.29166666666666669</v>
      </c>
      <c r="U26" s="49">
        <v>0.33333333333333331</v>
      </c>
      <c r="V26" s="56">
        <f t="shared" si="7"/>
        <v>4.166666666666663E-2</v>
      </c>
      <c r="W26" s="58">
        <f t="shared" si="8"/>
        <v>0.12499999999999989</v>
      </c>
    </row>
    <row r="27" spans="1:23" x14ac:dyDescent="0.25">
      <c r="A27" s="2"/>
      <c r="B27" s="2"/>
      <c r="C27" s="69" t="s">
        <v>205</v>
      </c>
      <c r="D27" s="48">
        <v>44802</v>
      </c>
      <c r="E27" s="49">
        <v>0.29166666666666669</v>
      </c>
      <c r="F27" s="49">
        <v>0.33333333333333331</v>
      </c>
      <c r="G27" s="56">
        <f t="shared" si="1"/>
        <v>4.166666666666663E-2</v>
      </c>
      <c r="H27" s="51">
        <f t="shared" si="2"/>
        <v>44803</v>
      </c>
      <c r="I27" s="51" t="s">
        <v>81</v>
      </c>
      <c r="J27" s="52">
        <v>0.29166666666666669</v>
      </c>
      <c r="K27" s="52">
        <v>0.33333333333333331</v>
      </c>
      <c r="L27" s="56">
        <f t="shared" si="3"/>
        <v>0</v>
      </c>
      <c r="M27" s="53">
        <f t="shared" si="4"/>
        <v>44809</v>
      </c>
      <c r="N27" s="54" t="s">
        <v>82</v>
      </c>
      <c r="O27" s="55">
        <v>0.29166666666666669</v>
      </c>
      <c r="P27" s="55">
        <v>0.33333333333333331</v>
      </c>
      <c r="Q27" s="56">
        <f t="shared" si="5"/>
        <v>4.166666666666663E-2</v>
      </c>
      <c r="R27" s="57">
        <f t="shared" si="6"/>
        <v>44817</v>
      </c>
      <c r="S27" s="51" t="s">
        <v>82</v>
      </c>
      <c r="T27" s="49">
        <v>0.29166666666666669</v>
      </c>
      <c r="U27" s="49">
        <v>0.33333333333333331</v>
      </c>
      <c r="V27" s="56">
        <f t="shared" si="7"/>
        <v>4.166666666666663E-2</v>
      </c>
      <c r="W27" s="58">
        <f t="shared" si="8"/>
        <v>0.12499999999999989</v>
      </c>
    </row>
    <row r="28" spans="1:23" x14ac:dyDescent="0.25">
      <c r="A28" s="2"/>
      <c r="B28" s="2"/>
      <c r="C28" s="69" t="s">
        <v>206</v>
      </c>
      <c r="D28" s="48">
        <v>44803</v>
      </c>
      <c r="E28" s="49">
        <v>0.29166666666666669</v>
      </c>
      <c r="F28" s="49">
        <v>0.33333333333333331</v>
      </c>
      <c r="G28" s="56">
        <f t="shared" si="1"/>
        <v>4.166666666666663E-2</v>
      </c>
      <c r="H28" s="51">
        <f t="shared" si="2"/>
        <v>44804</v>
      </c>
      <c r="I28" s="51" t="s">
        <v>81</v>
      </c>
      <c r="J28" s="52">
        <v>0.29166666666666669</v>
      </c>
      <c r="K28" s="52">
        <v>0.33333333333333331</v>
      </c>
      <c r="L28" s="56">
        <f t="shared" si="3"/>
        <v>0</v>
      </c>
      <c r="M28" s="53">
        <f t="shared" si="4"/>
        <v>44810</v>
      </c>
      <c r="N28" s="54" t="s">
        <v>82</v>
      </c>
      <c r="O28" s="55">
        <v>0.29166666666666669</v>
      </c>
      <c r="P28" s="55">
        <v>0.33333333333333331</v>
      </c>
      <c r="Q28" s="56">
        <f t="shared" si="5"/>
        <v>4.166666666666663E-2</v>
      </c>
      <c r="R28" s="57">
        <f t="shared" si="6"/>
        <v>44818</v>
      </c>
      <c r="S28" s="51" t="s">
        <v>82</v>
      </c>
      <c r="T28" s="49">
        <v>0.29166666666666669</v>
      </c>
      <c r="U28" s="49">
        <v>0.33333333333333331</v>
      </c>
      <c r="V28" s="56">
        <f t="shared" si="7"/>
        <v>4.166666666666663E-2</v>
      </c>
      <c r="W28" s="58">
        <f t="shared" si="8"/>
        <v>0.12499999999999989</v>
      </c>
    </row>
    <row r="29" spans="1:23" x14ac:dyDescent="0.25">
      <c r="A29" s="2"/>
      <c r="B29" s="2"/>
      <c r="C29" s="69" t="s">
        <v>207</v>
      </c>
      <c r="D29" s="48">
        <v>44804</v>
      </c>
      <c r="E29" s="49">
        <v>0.29166666666666669</v>
      </c>
      <c r="F29" s="49">
        <v>0.33333333333333331</v>
      </c>
      <c r="G29" s="56">
        <f t="shared" si="1"/>
        <v>4.166666666666663E-2</v>
      </c>
      <c r="H29" s="51">
        <f t="shared" si="2"/>
        <v>44805</v>
      </c>
      <c r="I29" s="51" t="s">
        <v>81</v>
      </c>
      <c r="J29" s="52">
        <v>0.29166666666666669</v>
      </c>
      <c r="K29" s="52">
        <v>0.33333333333333331</v>
      </c>
      <c r="L29" s="56">
        <f t="shared" si="3"/>
        <v>0</v>
      </c>
      <c r="M29" s="53">
        <f t="shared" si="4"/>
        <v>44811</v>
      </c>
      <c r="N29" s="54" t="s">
        <v>82</v>
      </c>
      <c r="O29" s="55">
        <v>0.29166666666666669</v>
      </c>
      <c r="P29" s="55">
        <v>0.33333333333333331</v>
      </c>
      <c r="Q29" s="56">
        <f t="shared" si="5"/>
        <v>4.166666666666663E-2</v>
      </c>
      <c r="R29" s="57">
        <f t="shared" si="6"/>
        <v>44819</v>
      </c>
      <c r="S29" s="51" t="s">
        <v>82</v>
      </c>
      <c r="T29" s="49">
        <v>0.29166666666666669</v>
      </c>
      <c r="U29" s="49">
        <v>0.33333333333333331</v>
      </c>
      <c r="V29" s="56">
        <f t="shared" si="7"/>
        <v>4.166666666666663E-2</v>
      </c>
      <c r="W29" s="58">
        <f t="shared" si="8"/>
        <v>0.12499999999999989</v>
      </c>
    </row>
    <row r="30" spans="1:23" ht="30" x14ac:dyDescent="0.25">
      <c r="A30" s="2"/>
      <c r="B30" s="2"/>
      <c r="C30" s="69" t="s">
        <v>208</v>
      </c>
      <c r="D30" s="48">
        <v>44805</v>
      </c>
      <c r="E30" s="49">
        <v>0.29166666666666669</v>
      </c>
      <c r="F30" s="49">
        <v>0.33333333333333331</v>
      </c>
      <c r="G30" s="56">
        <f t="shared" si="1"/>
        <v>4.166666666666663E-2</v>
      </c>
      <c r="H30" s="51">
        <f t="shared" si="2"/>
        <v>44806</v>
      </c>
      <c r="I30" s="51" t="s">
        <v>81</v>
      </c>
      <c r="J30" s="52">
        <v>0.29166666666666669</v>
      </c>
      <c r="K30" s="52">
        <v>0.33333333333333331</v>
      </c>
      <c r="L30" s="56">
        <f t="shared" si="3"/>
        <v>0</v>
      </c>
      <c r="M30" s="53">
        <f t="shared" si="4"/>
        <v>44812</v>
      </c>
      <c r="N30" s="54" t="s">
        <v>82</v>
      </c>
      <c r="O30" s="55">
        <v>0.29166666666666669</v>
      </c>
      <c r="P30" s="55">
        <v>0.33333333333333331</v>
      </c>
      <c r="Q30" s="56">
        <f t="shared" si="5"/>
        <v>4.166666666666663E-2</v>
      </c>
      <c r="R30" s="57">
        <f t="shared" si="6"/>
        <v>44820</v>
      </c>
      <c r="S30" s="51" t="s">
        <v>82</v>
      </c>
      <c r="T30" s="49">
        <v>0.29166666666666669</v>
      </c>
      <c r="U30" s="49">
        <v>0.33333333333333331</v>
      </c>
      <c r="V30" s="56">
        <f t="shared" si="7"/>
        <v>4.166666666666663E-2</v>
      </c>
      <c r="W30" s="58">
        <f t="shared" si="8"/>
        <v>0.12499999999999989</v>
      </c>
    </row>
    <row r="31" spans="1:23" ht="30" x14ac:dyDescent="0.25">
      <c r="A31" s="2"/>
      <c r="B31" s="2"/>
      <c r="C31" s="69" t="s">
        <v>209</v>
      </c>
      <c r="D31" s="48">
        <v>44806</v>
      </c>
      <c r="E31" s="49">
        <v>0.29166666666666669</v>
      </c>
      <c r="F31" s="49">
        <v>0.33333333333333331</v>
      </c>
      <c r="G31" s="56">
        <f t="shared" si="1"/>
        <v>4.166666666666663E-2</v>
      </c>
      <c r="H31" s="51">
        <f t="shared" si="2"/>
        <v>44807</v>
      </c>
      <c r="I31" s="51" t="s">
        <v>81</v>
      </c>
      <c r="J31" s="52">
        <v>0.29166666666666669</v>
      </c>
      <c r="K31" s="52">
        <v>0.33333333333333331</v>
      </c>
      <c r="L31" s="56">
        <f t="shared" si="3"/>
        <v>0</v>
      </c>
      <c r="M31" s="53">
        <f t="shared" si="4"/>
        <v>44813</v>
      </c>
      <c r="N31" s="54" t="s">
        <v>82</v>
      </c>
      <c r="O31" s="55">
        <v>0.29166666666666669</v>
      </c>
      <c r="P31" s="55">
        <v>0.33333333333333331</v>
      </c>
      <c r="Q31" s="56">
        <f t="shared" si="5"/>
        <v>4.166666666666663E-2</v>
      </c>
      <c r="R31" s="57">
        <f t="shared" si="6"/>
        <v>44821</v>
      </c>
      <c r="S31" s="51" t="s">
        <v>82</v>
      </c>
      <c r="T31" s="49">
        <v>0.29166666666666669</v>
      </c>
      <c r="U31" s="49">
        <v>0.33333333333333331</v>
      </c>
      <c r="V31" s="56">
        <f t="shared" si="7"/>
        <v>4.166666666666663E-2</v>
      </c>
      <c r="W31" s="58">
        <f t="shared" si="8"/>
        <v>0.12499999999999989</v>
      </c>
    </row>
    <row r="32" spans="1:23" ht="30" x14ac:dyDescent="0.25">
      <c r="A32" s="2"/>
      <c r="B32" s="2"/>
      <c r="C32" s="69" t="s">
        <v>210</v>
      </c>
      <c r="D32" s="48">
        <v>44807</v>
      </c>
      <c r="E32" s="49">
        <v>0.29166666666666669</v>
      </c>
      <c r="F32" s="49">
        <v>0.33333333333333331</v>
      </c>
      <c r="G32" s="56">
        <f t="shared" si="1"/>
        <v>4.166666666666663E-2</v>
      </c>
      <c r="H32" s="51">
        <f t="shared" si="2"/>
        <v>44808</v>
      </c>
      <c r="I32" s="51" t="s">
        <v>81</v>
      </c>
      <c r="J32" s="52">
        <v>0.29166666666666669</v>
      </c>
      <c r="K32" s="52">
        <v>0.33333333333333331</v>
      </c>
      <c r="L32" s="56">
        <f t="shared" si="3"/>
        <v>0</v>
      </c>
      <c r="M32" s="53">
        <f t="shared" si="4"/>
        <v>44814</v>
      </c>
      <c r="N32" s="54" t="s">
        <v>82</v>
      </c>
      <c r="O32" s="55">
        <v>0.29166666666666669</v>
      </c>
      <c r="P32" s="55">
        <v>0.33333333333333331</v>
      </c>
      <c r="Q32" s="56">
        <f t="shared" si="5"/>
        <v>4.166666666666663E-2</v>
      </c>
      <c r="R32" s="57">
        <f t="shared" si="6"/>
        <v>44822</v>
      </c>
      <c r="S32" s="51" t="s">
        <v>82</v>
      </c>
      <c r="T32" s="49">
        <v>0.29166666666666669</v>
      </c>
      <c r="U32" s="49">
        <v>0.33333333333333331</v>
      </c>
      <c r="V32" s="56">
        <f t="shared" si="7"/>
        <v>4.166666666666663E-2</v>
      </c>
      <c r="W32" s="58">
        <f t="shared" si="8"/>
        <v>0.12499999999999989</v>
      </c>
    </row>
    <row r="33" spans="1:23" ht="30" x14ac:dyDescent="0.25">
      <c r="A33" s="2"/>
      <c r="B33" s="2"/>
      <c r="C33" s="69" t="s">
        <v>211</v>
      </c>
      <c r="D33" s="48">
        <v>44808</v>
      </c>
      <c r="E33" s="49">
        <v>0.29166666666666669</v>
      </c>
      <c r="F33" s="49">
        <v>0.33333333333333331</v>
      </c>
      <c r="G33" s="56">
        <f t="shared" si="1"/>
        <v>4.166666666666663E-2</v>
      </c>
      <c r="H33" s="51">
        <f t="shared" si="2"/>
        <v>44809</v>
      </c>
      <c r="I33" s="51" t="s">
        <v>81</v>
      </c>
      <c r="J33" s="52">
        <v>0.29166666666666669</v>
      </c>
      <c r="K33" s="52">
        <v>0.33333333333333331</v>
      </c>
      <c r="L33" s="56">
        <f t="shared" si="3"/>
        <v>0</v>
      </c>
      <c r="M33" s="53">
        <f t="shared" si="4"/>
        <v>44815</v>
      </c>
      <c r="N33" s="54" t="s">
        <v>82</v>
      </c>
      <c r="O33" s="55">
        <v>0.29166666666666669</v>
      </c>
      <c r="P33" s="55">
        <v>0.33333333333333331</v>
      </c>
      <c r="Q33" s="56">
        <f t="shared" si="5"/>
        <v>4.166666666666663E-2</v>
      </c>
      <c r="R33" s="57">
        <f t="shared" si="6"/>
        <v>44823</v>
      </c>
      <c r="S33" s="51" t="s">
        <v>82</v>
      </c>
      <c r="T33" s="49">
        <v>0.29166666666666669</v>
      </c>
      <c r="U33" s="49">
        <v>0.33333333333333331</v>
      </c>
      <c r="V33" s="56">
        <f t="shared" si="7"/>
        <v>4.166666666666663E-2</v>
      </c>
      <c r="W33" s="58">
        <f t="shared" si="8"/>
        <v>0.12499999999999989</v>
      </c>
    </row>
    <row r="34" spans="1:23" ht="30" x14ac:dyDescent="0.25">
      <c r="A34" s="2"/>
      <c r="B34" s="2"/>
      <c r="C34" s="69" t="s">
        <v>212</v>
      </c>
      <c r="D34" s="48">
        <v>44809</v>
      </c>
      <c r="E34" s="49">
        <v>0.29166666666666669</v>
      </c>
      <c r="F34" s="49">
        <v>0.33333333333333331</v>
      </c>
      <c r="G34" s="56">
        <f t="shared" si="1"/>
        <v>4.166666666666663E-2</v>
      </c>
      <c r="H34" s="51">
        <f t="shared" si="2"/>
        <v>44810</v>
      </c>
      <c r="I34" s="51" t="s">
        <v>81</v>
      </c>
      <c r="J34" s="52">
        <v>0.29166666666666669</v>
      </c>
      <c r="K34" s="52">
        <v>0.33333333333333331</v>
      </c>
      <c r="L34" s="56">
        <f t="shared" si="3"/>
        <v>0</v>
      </c>
      <c r="M34" s="53">
        <f t="shared" si="4"/>
        <v>44816</v>
      </c>
      <c r="N34" s="54" t="s">
        <v>82</v>
      </c>
      <c r="O34" s="55">
        <v>0.29166666666666669</v>
      </c>
      <c r="P34" s="55">
        <v>0.33333333333333331</v>
      </c>
      <c r="Q34" s="56">
        <f t="shared" si="5"/>
        <v>4.166666666666663E-2</v>
      </c>
      <c r="R34" s="57">
        <f t="shared" si="6"/>
        <v>44824</v>
      </c>
      <c r="S34" s="51" t="s">
        <v>82</v>
      </c>
      <c r="T34" s="49">
        <v>0.29166666666666669</v>
      </c>
      <c r="U34" s="49">
        <v>0.33333333333333331</v>
      </c>
      <c r="V34" s="56">
        <f t="shared" si="7"/>
        <v>4.166666666666663E-2</v>
      </c>
      <c r="W34" s="58">
        <f t="shared" si="8"/>
        <v>0.12499999999999989</v>
      </c>
    </row>
    <row r="35" spans="1:23" ht="45" x14ac:dyDescent="0.25">
      <c r="A35" s="2"/>
      <c r="B35" s="2"/>
      <c r="C35" s="69" t="s">
        <v>213</v>
      </c>
      <c r="D35" s="48">
        <v>44810</v>
      </c>
      <c r="E35" s="49">
        <v>0.29166666666666669</v>
      </c>
      <c r="F35" s="49">
        <v>0.33333333333333331</v>
      </c>
      <c r="G35" s="56">
        <f t="shared" si="1"/>
        <v>4.166666666666663E-2</v>
      </c>
      <c r="H35" s="51">
        <f t="shared" si="2"/>
        <v>44811</v>
      </c>
      <c r="I35" s="51" t="s">
        <v>81</v>
      </c>
      <c r="J35" s="52">
        <v>0.29166666666666669</v>
      </c>
      <c r="K35" s="52">
        <v>0.33333333333333331</v>
      </c>
      <c r="L35" s="56">
        <f t="shared" si="3"/>
        <v>0</v>
      </c>
      <c r="M35" s="53">
        <f t="shared" si="4"/>
        <v>44817</v>
      </c>
      <c r="N35" s="54" t="s">
        <v>82</v>
      </c>
      <c r="O35" s="55">
        <v>0.29166666666666669</v>
      </c>
      <c r="P35" s="55">
        <v>0.33333333333333331</v>
      </c>
      <c r="Q35" s="56">
        <f t="shared" si="5"/>
        <v>4.166666666666663E-2</v>
      </c>
      <c r="R35" s="57">
        <f t="shared" si="6"/>
        <v>44825</v>
      </c>
      <c r="S35" s="51" t="s">
        <v>82</v>
      </c>
      <c r="T35" s="49">
        <v>0.29166666666666669</v>
      </c>
      <c r="U35" s="49">
        <v>0.33333333333333331</v>
      </c>
      <c r="V35" s="56">
        <f t="shared" si="7"/>
        <v>4.166666666666663E-2</v>
      </c>
      <c r="W35" s="58">
        <f t="shared" si="8"/>
        <v>0.12499999999999989</v>
      </c>
    </row>
    <row r="36" spans="1:23" ht="45" x14ac:dyDescent="0.25">
      <c r="A36" s="2"/>
      <c r="B36" s="2"/>
      <c r="C36" s="69" t="s">
        <v>214</v>
      </c>
      <c r="D36" s="48">
        <v>44811</v>
      </c>
      <c r="E36" s="49">
        <v>0.29166666666666669</v>
      </c>
      <c r="F36" s="49">
        <v>0.33333333333333331</v>
      </c>
      <c r="G36" s="56">
        <f t="shared" si="1"/>
        <v>4.166666666666663E-2</v>
      </c>
      <c r="H36" s="51">
        <f t="shared" si="2"/>
        <v>44812</v>
      </c>
      <c r="I36" s="51" t="s">
        <v>81</v>
      </c>
      <c r="J36" s="52">
        <v>0.29166666666666669</v>
      </c>
      <c r="K36" s="52">
        <v>0.33333333333333331</v>
      </c>
      <c r="L36" s="56">
        <f t="shared" si="3"/>
        <v>0</v>
      </c>
      <c r="M36" s="53">
        <f t="shared" si="4"/>
        <v>44818</v>
      </c>
      <c r="N36" s="54" t="s">
        <v>82</v>
      </c>
      <c r="O36" s="55">
        <v>0.29166666666666669</v>
      </c>
      <c r="P36" s="55">
        <v>0.33333333333333331</v>
      </c>
      <c r="Q36" s="56">
        <f t="shared" si="5"/>
        <v>4.166666666666663E-2</v>
      </c>
      <c r="R36" s="57">
        <f t="shared" si="6"/>
        <v>44826</v>
      </c>
      <c r="S36" s="51" t="s">
        <v>82</v>
      </c>
      <c r="T36" s="49">
        <v>0.29166666666666669</v>
      </c>
      <c r="U36" s="49">
        <v>0.33333333333333331</v>
      </c>
      <c r="V36" s="56">
        <f t="shared" si="7"/>
        <v>4.166666666666663E-2</v>
      </c>
      <c r="W36" s="58">
        <f t="shared" si="8"/>
        <v>0.12499999999999989</v>
      </c>
    </row>
    <row r="37" spans="1:23" ht="30" x14ac:dyDescent="0.25">
      <c r="A37" s="2"/>
      <c r="B37" s="2"/>
      <c r="C37" s="69" t="s">
        <v>215</v>
      </c>
      <c r="D37" s="48">
        <v>44812</v>
      </c>
      <c r="E37" s="49">
        <v>0.29166666666666669</v>
      </c>
      <c r="F37" s="49">
        <v>0.33333333333333331</v>
      </c>
      <c r="G37" s="56">
        <f t="shared" si="1"/>
        <v>4.166666666666663E-2</v>
      </c>
      <c r="H37" s="51">
        <f t="shared" si="2"/>
        <v>44813</v>
      </c>
      <c r="I37" s="51" t="s">
        <v>81</v>
      </c>
      <c r="J37" s="52">
        <v>0.29166666666666669</v>
      </c>
      <c r="K37" s="52">
        <v>0.33333333333333331</v>
      </c>
      <c r="L37" s="56">
        <f t="shared" si="3"/>
        <v>0</v>
      </c>
      <c r="M37" s="53">
        <f t="shared" si="4"/>
        <v>44819</v>
      </c>
      <c r="N37" s="54" t="s">
        <v>82</v>
      </c>
      <c r="O37" s="55">
        <v>0.29166666666666669</v>
      </c>
      <c r="P37" s="55">
        <v>0.33333333333333331</v>
      </c>
      <c r="Q37" s="56">
        <f t="shared" si="5"/>
        <v>4.166666666666663E-2</v>
      </c>
      <c r="R37" s="57">
        <f t="shared" si="6"/>
        <v>44827</v>
      </c>
      <c r="S37" s="51" t="s">
        <v>82</v>
      </c>
      <c r="T37" s="49">
        <v>0.29166666666666669</v>
      </c>
      <c r="U37" s="49">
        <v>0.33333333333333331</v>
      </c>
      <c r="V37" s="56">
        <f t="shared" si="7"/>
        <v>4.166666666666663E-2</v>
      </c>
      <c r="W37" s="58">
        <f t="shared" si="8"/>
        <v>0.12499999999999989</v>
      </c>
    </row>
    <row r="38" spans="1:23" ht="30" x14ac:dyDescent="0.25">
      <c r="A38" s="2"/>
      <c r="B38" s="2"/>
      <c r="C38" s="69" t="s">
        <v>216</v>
      </c>
      <c r="D38" s="48">
        <v>44813</v>
      </c>
      <c r="E38" s="49">
        <v>0.29166666666666669</v>
      </c>
      <c r="F38" s="49">
        <v>0.33333333333333331</v>
      </c>
      <c r="G38" s="56">
        <f t="shared" si="1"/>
        <v>4.166666666666663E-2</v>
      </c>
      <c r="H38" s="51">
        <f t="shared" si="2"/>
        <v>44814</v>
      </c>
      <c r="I38" s="51" t="s">
        <v>81</v>
      </c>
      <c r="J38" s="52">
        <v>0.29166666666666669</v>
      </c>
      <c r="K38" s="52">
        <v>0.33333333333333331</v>
      </c>
      <c r="L38" s="56">
        <f t="shared" si="3"/>
        <v>0</v>
      </c>
      <c r="M38" s="53">
        <f t="shared" si="4"/>
        <v>44820</v>
      </c>
      <c r="N38" s="54" t="s">
        <v>82</v>
      </c>
      <c r="O38" s="55">
        <v>0.29166666666666669</v>
      </c>
      <c r="P38" s="55">
        <v>0.33333333333333331</v>
      </c>
      <c r="Q38" s="56">
        <f t="shared" si="5"/>
        <v>4.166666666666663E-2</v>
      </c>
      <c r="R38" s="57">
        <f t="shared" si="6"/>
        <v>44828</v>
      </c>
      <c r="S38" s="51" t="s">
        <v>82</v>
      </c>
      <c r="T38" s="49">
        <v>0.29166666666666669</v>
      </c>
      <c r="U38" s="49">
        <v>0.33333333333333331</v>
      </c>
      <c r="V38" s="56">
        <f t="shared" si="7"/>
        <v>4.166666666666663E-2</v>
      </c>
      <c r="W38" s="58">
        <f t="shared" si="8"/>
        <v>0.12499999999999989</v>
      </c>
    </row>
    <row r="39" spans="1:23" ht="120" x14ac:dyDescent="0.25">
      <c r="A39" s="2"/>
      <c r="B39" s="2"/>
      <c r="C39" s="69" t="s">
        <v>217</v>
      </c>
      <c r="D39" s="48">
        <v>44814</v>
      </c>
      <c r="E39" s="49">
        <v>0.29166666666666669</v>
      </c>
      <c r="F39" s="49">
        <v>0.33333333333333331</v>
      </c>
      <c r="G39" s="56">
        <f t="shared" si="1"/>
        <v>4.166666666666663E-2</v>
      </c>
      <c r="H39" s="51">
        <f t="shared" si="2"/>
        <v>44815</v>
      </c>
      <c r="I39" s="51" t="s">
        <v>81</v>
      </c>
      <c r="J39" s="52">
        <v>0.29166666666666669</v>
      </c>
      <c r="K39" s="52">
        <v>0.33333333333333331</v>
      </c>
      <c r="L39" s="56">
        <f t="shared" si="3"/>
        <v>0</v>
      </c>
      <c r="M39" s="53">
        <f t="shared" si="4"/>
        <v>44821</v>
      </c>
      <c r="N39" s="54" t="s">
        <v>82</v>
      </c>
      <c r="O39" s="55">
        <v>0.29166666666666669</v>
      </c>
      <c r="P39" s="55">
        <v>0.33333333333333331</v>
      </c>
      <c r="Q39" s="56">
        <f t="shared" si="5"/>
        <v>4.166666666666663E-2</v>
      </c>
      <c r="R39" s="57">
        <f t="shared" si="6"/>
        <v>44829</v>
      </c>
      <c r="S39" s="51" t="s">
        <v>82</v>
      </c>
      <c r="T39" s="49">
        <v>0.29166666666666669</v>
      </c>
      <c r="U39" s="49">
        <v>0.33333333333333331</v>
      </c>
      <c r="V39" s="56">
        <f t="shared" si="7"/>
        <v>4.166666666666663E-2</v>
      </c>
      <c r="W39" s="58">
        <f t="shared" si="8"/>
        <v>0.12499999999999989</v>
      </c>
    </row>
    <row r="40" spans="1:23" ht="75" x14ac:dyDescent="0.25">
      <c r="A40" s="2"/>
      <c r="B40" s="2"/>
      <c r="C40" s="69" t="s">
        <v>218</v>
      </c>
      <c r="D40" s="48">
        <v>44815</v>
      </c>
      <c r="E40" s="49">
        <v>0.29166666666666669</v>
      </c>
      <c r="F40" s="49">
        <v>0.33333333333333331</v>
      </c>
      <c r="G40" s="56">
        <f t="shared" si="1"/>
        <v>4.166666666666663E-2</v>
      </c>
      <c r="H40" s="51">
        <f t="shared" si="2"/>
        <v>44816</v>
      </c>
      <c r="I40" s="51" t="s">
        <v>81</v>
      </c>
      <c r="J40" s="52">
        <v>0.29166666666666669</v>
      </c>
      <c r="K40" s="52">
        <v>0.33333333333333331</v>
      </c>
      <c r="L40" s="56">
        <f t="shared" si="3"/>
        <v>0</v>
      </c>
      <c r="M40" s="53">
        <f t="shared" si="4"/>
        <v>44822</v>
      </c>
      <c r="N40" s="54" t="s">
        <v>82</v>
      </c>
      <c r="O40" s="55">
        <v>0.29166666666666669</v>
      </c>
      <c r="P40" s="55">
        <v>0.33333333333333331</v>
      </c>
      <c r="Q40" s="56">
        <f t="shared" si="5"/>
        <v>4.166666666666663E-2</v>
      </c>
      <c r="R40" s="57">
        <f t="shared" si="6"/>
        <v>44830</v>
      </c>
      <c r="S40" s="51" t="s">
        <v>82</v>
      </c>
      <c r="T40" s="49">
        <v>0.29166666666666669</v>
      </c>
      <c r="U40" s="49">
        <v>0.33333333333333331</v>
      </c>
      <c r="V40" s="56">
        <f t="shared" si="7"/>
        <v>4.166666666666663E-2</v>
      </c>
      <c r="W40" s="58">
        <f t="shared" si="8"/>
        <v>0.12499999999999989</v>
      </c>
    </row>
    <row r="41" spans="1:23" ht="30" x14ac:dyDescent="0.25">
      <c r="A41" s="2"/>
      <c r="B41" s="2"/>
      <c r="C41" s="69" t="s">
        <v>219</v>
      </c>
      <c r="D41" s="48">
        <v>44816</v>
      </c>
      <c r="E41" s="49">
        <v>0.29166666666666669</v>
      </c>
      <c r="F41" s="49">
        <v>0.33333333333333331</v>
      </c>
      <c r="G41" s="56">
        <f t="shared" si="1"/>
        <v>4.166666666666663E-2</v>
      </c>
      <c r="H41" s="51">
        <f t="shared" si="2"/>
        <v>44817</v>
      </c>
      <c r="I41" s="51" t="s">
        <v>81</v>
      </c>
      <c r="J41" s="52">
        <v>0.29166666666666669</v>
      </c>
      <c r="K41" s="52">
        <v>0.33333333333333331</v>
      </c>
      <c r="L41" s="56">
        <f t="shared" si="3"/>
        <v>0</v>
      </c>
      <c r="M41" s="53">
        <f t="shared" si="4"/>
        <v>44823</v>
      </c>
      <c r="N41" s="54" t="s">
        <v>82</v>
      </c>
      <c r="O41" s="55">
        <v>0.29166666666666669</v>
      </c>
      <c r="P41" s="55">
        <v>0.33333333333333331</v>
      </c>
      <c r="Q41" s="56">
        <f t="shared" si="5"/>
        <v>4.166666666666663E-2</v>
      </c>
      <c r="R41" s="57">
        <f t="shared" si="6"/>
        <v>44831</v>
      </c>
      <c r="S41" s="51" t="s">
        <v>82</v>
      </c>
      <c r="T41" s="49">
        <v>0.29166666666666669</v>
      </c>
      <c r="U41" s="49">
        <v>0.33333333333333331</v>
      </c>
      <c r="V41" s="56">
        <f t="shared" si="7"/>
        <v>4.166666666666663E-2</v>
      </c>
      <c r="W41" s="58">
        <f t="shared" si="8"/>
        <v>0.12499999999999989</v>
      </c>
    </row>
    <row r="42" spans="1:23" ht="30" x14ac:dyDescent="0.25">
      <c r="A42" s="2"/>
      <c r="B42" s="2"/>
      <c r="C42" s="69" t="s">
        <v>220</v>
      </c>
      <c r="D42" s="48">
        <v>44817</v>
      </c>
      <c r="E42" s="49">
        <v>0.29166666666666669</v>
      </c>
      <c r="F42" s="49">
        <v>0.33333333333333331</v>
      </c>
      <c r="G42" s="56">
        <f t="shared" si="1"/>
        <v>4.166666666666663E-2</v>
      </c>
      <c r="H42" s="51">
        <f t="shared" si="2"/>
        <v>44818</v>
      </c>
      <c r="I42" s="51" t="s">
        <v>81</v>
      </c>
      <c r="J42" s="52">
        <v>0.29166666666666669</v>
      </c>
      <c r="K42" s="52">
        <v>0.33333333333333331</v>
      </c>
      <c r="L42" s="56">
        <f t="shared" si="3"/>
        <v>0</v>
      </c>
      <c r="M42" s="53">
        <f t="shared" si="4"/>
        <v>44824</v>
      </c>
      <c r="N42" s="54" t="s">
        <v>82</v>
      </c>
      <c r="O42" s="55">
        <v>0.29166666666666669</v>
      </c>
      <c r="P42" s="55">
        <v>0.33333333333333331</v>
      </c>
      <c r="Q42" s="56">
        <f t="shared" si="5"/>
        <v>4.166666666666663E-2</v>
      </c>
      <c r="R42" s="57">
        <f t="shared" si="6"/>
        <v>44832</v>
      </c>
      <c r="S42" s="51" t="s">
        <v>82</v>
      </c>
      <c r="T42" s="49">
        <v>0.29166666666666669</v>
      </c>
      <c r="U42" s="49">
        <v>0.33333333333333331</v>
      </c>
      <c r="V42" s="56">
        <f t="shared" si="7"/>
        <v>4.166666666666663E-2</v>
      </c>
      <c r="W42" s="58">
        <f t="shared" si="8"/>
        <v>0.12499999999999989</v>
      </c>
    </row>
    <row r="43" spans="1:23" x14ac:dyDescent="0.25">
      <c r="A43" s="2"/>
      <c r="B43" s="2"/>
      <c r="C43" s="69" t="s">
        <v>221</v>
      </c>
      <c r="D43" s="48">
        <v>44818</v>
      </c>
      <c r="E43" s="49">
        <v>0.29166666666666669</v>
      </c>
      <c r="F43" s="49">
        <v>0.33333333333333331</v>
      </c>
      <c r="G43" s="56">
        <f t="shared" si="1"/>
        <v>4.166666666666663E-2</v>
      </c>
      <c r="H43" s="51">
        <f t="shared" si="2"/>
        <v>44819</v>
      </c>
      <c r="I43" s="51" t="s">
        <v>81</v>
      </c>
      <c r="J43" s="52">
        <v>0.29166666666666669</v>
      </c>
      <c r="K43" s="52">
        <v>0.33333333333333331</v>
      </c>
      <c r="L43" s="56">
        <f t="shared" si="3"/>
        <v>0</v>
      </c>
      <c r="M43" s="53">
        <f t="shared" si="4"/>
        <v>44825</v>
      </c>
      <c r="N43" s="54" t="s">
        <v>82</v>
      </c>
      <c r="O43" s="55">
        <v>0.29166666666666669</v>
      </c>
      <c r="P43" s="55">
        <v>0.33333333333333331</v>
      </c>
      <c r="Q43" s="56">
        <f t="shared" si="5"/>
        <v>4.166666666666663E-2</v>
      </c>
      <c r="R43" s="57">
        <f t="shared" si="6"/>
        <v>44833</v>
      </c>
      <c r="S43" s="51" t="s">
        <v>82</v>
      </c>
      <c r="T43" s="49">
        <v>0.29166666666666669</v>
      </c>
      <c r="U43" s="49">
        <v>0.33333333333333331</v>
      </c>
      <c r="V43" s="56">
        <f t="shared" si="7"/>
        <v>4.166666666666663E-2</v>
      </c>
      <c r="W43" s="58">
        <f t="shared" si="8"/>
        <v>0.12499999999999989</v>
      </c>
    </row>
    <row r="44" spans="1:23" x14ac:dyDescent="0.25">
      <c r="A44" s="2"/>
      <c r="B44" s="2"/>
      <c r="C44" s="69" t="s">
        <v>222</v>
      </c>
      <c r="D44" s="48">
        <v>44819</v>
      </c>
      <c r="E44" s="49">
        <v>0.29166666666666669</v>
      </c>
      <c r="F44" s="49">
        <v>0.33333333333333331</v>
      </c>
      <c r="G44" s="56">
        <f t="shared" si="1"/>
        <v>4.166666666666663E-2</v>
      </c>
      <c r="H44" s="51">
        <f t="shared" si="2"/>
        <v>44820</v>
      </c>
      <c r="I44" s="51" t="s">
        <v>81</v>
      </c>
      <c r="J44" s="52">
        <v>0.29166666666666669</v>
      </c>
      <c r="K44" s="52">
        <v>0.33333333333333331</v>
      </c>
      <c r="L44" s="56">
        <f t="shared" si="3"/>
        <v>0</v>
      </c>
      <c r="M44" s="53">
        <f t="shared" si="4"/>
        <v>44826</v>
      </c>
      <c r="N44" s="54" t="s">
        <v>82</v>
      </c>
      <c r="O44" s="55">
        <v>0.29166666666666669</v>
      </c>
      <c r="P44" s="55">
        <v>0.33333333333333331</v>
      </c>
      <c r="Q44" s="56">
        <f t="shared" si="5"/>
        <v>4.166666666666663E-2</v>
      </c>
      <c r="R44" s="57">
        <f t="shared" si="6"/>
        <v>44834</v>
      </c>
      <c r="S44" s="51" t="s">
        <v>82</v>
      </c>
      <c r="T44" s="49">
        <v>0.29166666666666669</v>
      </c>
      <c r="U44" s="49">
        <v>0.33333333333333331</v>
      </c>
      <c r="V44" s="56">
        <f t="shared" si="7"/>
        <v>4.166666666666663E-2</v>
      </c>
      <c r="W44" s="58">
        <f t="shared" si="8"/>
        <v>0.12499999999999989</v>
      </c>
    </row>
    <row r="45" spans="1:23" ht="45" x14ac:dyDescent="0.25">
      <c r="A45" s="2"/>
      <c r="B45" s="2"/>
      <c r="C45" s="69" t="s">
        <v>223</v>
      </c>
      <c r="D45" s="48">
        <v>44820</v>
      </c>
      <c r="E45" s="49">
        <v>0.29166666666666669</v>
      </c>
      <c r="F45" s="49">
        <v>0.33333333333333331</v>
      </c>
      <c r="G45" s="56">
        <f t="shared" si="1"/>
        <v>4.166666666666663E-2</v>
      </c>
      <c r="H45" s="51">
        <f t="shared" si="2"/>
        <v>44821</v>
      </c>
      <c r="I45" s="51" t="s">
        <v>81</v>
      </c>
      <c r="J45" s="52">
        <v>0.29166666666666669</v>
      </c>
      <c r="K45" s="52">
        <v>0.33333333333333331</v>
      </c>
      <c r="L45" s="56">
        <f t="shared" si="3"/>
        <v>0</v>
      </c>
      <c r="M45" s="53">
        <f t="shared" si="4"/>
        <v>44827</v>
      </c>
      <c r="N45" s="54" t="s">
        <v>82</v>
      </c>
      <c r="O45" s="55">
        <v>0.29166666666666669</v>
      </c>
      <c r="P45" s="55">
        <v>0.33333333333333331</v>
      </c>
      <c r="Q45" s="56">
        <f t="shared" si="5"/>
        <v>4.166666666666663E-2</v>
      </c>
      <c r="R45" s="57">
        <f t="shared" si="6"/>
        <v>44835</v>
      </c>
      <c r="S45" s="51" t="s">
        <v>82</v>
      </c>
      <c r="T45" s="49">
        <v>0.29166666666666669</v>
      </c>
      <c r="U45" s="49">
        <v>0.33333333333333331</v>
      </c>
      <c r="V45" s="56">
        <f t="shared" si="7"/>
        <v>4.166666666666663E-2</v>
      </c>
      <c r="W45" s="58">
        <f t="shared" si="8"/>
        <v>0.12499999999999989</v>
      </c>
    </row>
    <row r="46" spans="1:23" x14ac:dyDescent="0.25">
      <c r="A46" s="2"/>
      <c r="B46" s="2"/>
      <c r="C46" s="69" t="s">
        <v>224</v>
      </c>
      <c r="D46" s="48">
        <v>44821</v>
      </c>
      <c r="E46" s="49">
        <v>0.29166666666666669</v>
      </c>
      <c r="F46" s="49">
        <v>0.33333333333333331</v>
      </c>
      <c r="G46" s="56">
        <f t="shared" si="1"/>
        <v>4.166666666666663E-2</v>
      </c>
      <c r="H46" s="51">
        <f t="shared" si="2"/>
        <v>44822</v>
      </c>
      <c r="I46" s="51" t="s">
        <v>81</v>
      </c>
      <c r="J46" s="52">
        <v>0.29166666666666669</v>
      </c>
      <c r="K46" s="52">
        <v>0.33333333333333331</v>
      </c>
      <c r="L46" s="56">
        <f t="shared" si="3"/>
        <v>0</v>
      </c>
      <c r="M46" s="53">
        <f t="shared" si="4"/>
        <v>44828</v>
      </c>
      <c r="N46" s="54" t="s">
        <v>82</v>
      </c>
      <c r="O46" s="55">
        <v>0.29166666666666669</v>
      </c>
      <c r="P46" s="55">
        <v>0.33333333333333331</v>
      </c>
      <c r="Q46" s="56">
        <f t="shared" si="5"/>
        <v>4.166666666666663E-2</v>
      </c>
      <c r="R46" s="57">
        <f t="shared" si="6"/>
        <v>44836</v>
      </c>
      <c r="S46" s="51" t="s">
        <v>82</v>
      </c>
      <c r="T46" s="49">
        <v>0.29166666666666669</v>
      </c>
      <c r="U46" s="49">
        <v>0.33333333333333331</v>
      </c>
      <c r="V46" s="56">
        <f t="shared" si="7"/>
        <v>4.166666666666663E-2</v>
      </c>
      <c r="W46" s="58">
        <f t="shared" si="8"/>
        <v>0.12499999999999989</v>
      </c>
    </row>
    <row r="47" spans="1:23" x14ac:dyDescent="0.25">
      <c r="A47" s="2"/>
      <c r="B47" s="2"/>
      <c r="C47" s="69" t="s">
        <v>225</v>
      </c>
      <c r="D47" s="48">
        <v>44822</v>
      </c>
      <c r="E47" s="49">
        <v>0.29166666666666669</v>
      </c>
      <c r="F47" s="49">
        <v>0.33333333333333331</v>
      </c>
      <c r="G47" s="56">
        <f t="shared" si="1"/>
        <v>4.166666666666663E-2</v>
      </c>
      <c r="H47" s="51">
        <f t="shared" si="2"/>
        <v>44823</v>
      </c>
      <c r="I47" s="51" t="s">
        <v>81</v>
      </c>
      <c r="J47" s="52">
        <v>0.29166666666666669</v>
      </c>
      <c r="K47" s="52">
        <v>0.33333333333333331</v>
      </c>
      <c r="L47" s="56">
        <f t="shared" si="3"/>
        <v>0</v>
      </c>
      <c r="M47" s="53">
        <f t="shared" si="4"/>
        <v>44829</v>
      </c>
      <c r="N47" s="54" t="s">
        <v>82</v>
      </c>
      <c r="O47" s="55">
        <v>0.29166666666666669</v>
      </c>
      <c r="P47" s="55">
        <v>0.33333333333333331</v>
      </c>
      <c r="Q47" s="56">
        <f t="shared" si="5"/>
        <v>4.166666666666663E-2</v>
      </c>
      <c r="R47" s="57">
        <f t="shared" si="6"/>
        <v>44837</v>
      </c>
      <c r="S47" s="51" t="s">
        <v>82</v>
      </c>
      <c r="T47" s="49">
        <v>0.29166666666666669</v>
      </c>
      <c r="U47" s="49">
        <v>0.33333333333333331</v>
      </c>
      <c r="V47" s="56">
        <f t="shared" si="7"/>
        <v>4.166666666666663E-2</v>
      </c>
      <c r="W47" s="58">
        <f t="shared" si="8"/>
        <v>0.12499999999999989</v>
      </c>
    </row>
    <row r="48" spans="1:23" ht="60" x14ac:dyDescent="0.25">
      <c r="A48" s="2"/>
      <c r="B48" s="2"/>
      <c r="C48" s="69" t="s">
        <v>226</v>
      </c>
      <c r="D48" s="48">
        <v>44823</v>
      </c>
      <c r="E48" s="49">
        <v>0.29166666666666669</v>
      </c>
      <c r="F48" s="49">
        <v>0.33333333333333331</v>
      </c>
      <c r="G48" s="56">
        <f t="shared" si="1"/>
        <v>4.166666666666663E-2</v>
      </c>
      <c r="H48" s="51">
        <f t="shared" si="2"/>
        <v>44824</v>
      </c>
      <c r="I48" s="51" t="s">
        <v>81</v>
      </c>
      <c r="J48" s="52">
        <v>0.29166666666666669</v>
      </c>
      <c r="K48" s="52">
        <v>0.33333333333333331</v>
      </c>
      <c r="L48" s="56">
        <f t="shared" si="3"/>
        <v>0</v>
      </c>
      <c r="M48" s="53">
        <f t="shared" si="4"/>
        <v>44830</v>
      </c>
      <c r="N48" s="54" t="s">
        <v>82</v>
      </c>
      <c r="O48" s="55">
        <v>0.29166666666666669</v>
      </c>
      <c r="P48" s="55">
        <v>0.33333333333333331</v>
      </c>
      <c r="Q48" s="56">
        <f t="shared" si="5"/>
        <v>4.166666666666663E-2</v>
      </c>
      <c r="R48" s="57">
        <f t="shared" si="6"/>
        <v>44838</v>
      </c>
      <c r="S48" s="51" t="s">
        <v>82</v>
      </c>
      <c r="T48" s="49">
        <v>0.29166666666666669</v>
      </c>
      <c r="U48" s="49">
        <v>0.33333333333333331</v>
      </c>
      <c r="V48" s="56">
        <f t="shared" si="7"/>
        <v>4.166666666666663E-2</v>
      </c>
      <c r="W48" s="58">
        <f t="shared" si="8"/>
        <v>0.12499999999999989</v>
      </c>
    </row>
    <row r="49" spans="1:23" ht="30" x14ac:dyDescent="0.25">
      <c r="A49" s="2"/>
      <c r="B49" s="2"/>
      <c r="C49" s="69" t="s">
        <v>227</v>
      </c>
      <c r="D49" s="48">
        <v>44824</v>
      </c>
      <c r="E49" s="49">
        <v>0.29166666666666669</v>
      </c>
      <c r="F49" s="49">
        <v>0.33333333333333331</v>
      </c>
      <c r="G49" s="56">
        <f t="shared" si="1"/>
        <v>4.166666666666663E-2</v>
      </c>
      <c r="H49" s="51">
        <f t="shared" si="2"/>
        <v>44825</v>
      </c>
      <c r="I49" s="51" t="s">
        <v>81</v>
      </c>
      <c r="J49" s="52">
        <v>0.29166666666666669</v>
      </c>
      <c r="K49" s="52">
        <v>0.33333333333333331</v>
      </c>
      <c r="L49" s="56">
        <f t="shared" si="3"/>
        <v>0</v>
      </c>
      <c r="M49" s="53">
        <f t="shared" si="4"/>
        <v>44831</v>
      </c>
      <c r="N49" s="54" t="s">
        <v>82</v>
      </c>
      <c r="O49" s="55">
        <v>0.29166666666666669</v>
      </c>
      <c r="P49" s="55">
        <v>0.33333333333333331</v>
      </c>
      <c r="Q49" s="56">
        <f t="shared" si="5"/>
        <v>4.166666666666663E-2</v>
      </c>
      <c r="R49" s="57">
        <f t="shared" si="6"/>
        <v>44839</v>
      </c>
      <c r="S49" s="51" t="s">
        <v>82</v>
      </c>
      <c r="T49" s="49">
        <v>0.29166666666666669</v>
      </c>
      <c r="U49" s="49">
        <v>0.33333333333333331</v>
      </c>
      <c r="V49" s="56">
        <f t="shared" si="7"/>
        <v>4.166666666666663E-2</v>
      </c>
      <c r="W49" s="58">
        <f t="shared" si="8"/>
        <v>0.12499999999999989</v>
      </c>
    </row>
    <row r="50" spans="1:23" ht="60" x14ac:dyDescent="0.25">
      <c r="A50" s="2"/>
      <c r="B50" s="2"/>
      <c r="C50" s="69" t="s">
        <v>228</v>
      </c>
      <c r="D50" s="48">
        <v>44825</v>
      </c>
      <c r="E50" s="49">
        <v>0.29166666666666669</v>
      </c>
      <c r="F50" s="49">
        <v>0.33333333333333331</v>
      </c>
      <c r="G50" s="56">
        <f t="shared" si="1"/>
        <v>4.166666666666663E-2</v>
      </c>
      <c r="H50" s="51">
        <f t="shared" si="2"/>
        <v>44826</v>
      </c>
      <c r="I50" s="51" t="s">
        <v>81</v>
      </c>
      <c r="J50" s="52">
        <v>0.29166666666666669</v>
      </c>
      <c r="K50" s="52">
        <v>0.33333333333333331</v>
      </c>
      <c r="L50" s="56">
        <f t="shared" si="3"/>
        <v>0</v>
      </c>
      <c r="M50" s="53">
        <f t="shared" si="4"/>
        <v>44832</v>
      </c>
      <c r="N50" s="54" t="s">
        <v>82</v>
      </c>
      <c r="O50" s="55">
        <v>0.29166666666666669</v>
      </c>
      <c r="P50" s="55">
        <v>0.33333333333333331</v>
      </c>
      <c r="Q50" s="56">
        <f t="shared" si="5"/>
        <v>4.166666666666663E-2</v>
      </c>
      <c r="R50" s="57">
        <f t="shared" si="6"/>
        <v>44840</v>
      </c>
      <c r="S50" s="51" t="s">
        <v>82</v>
      </c>
      <c r="T50" s="49">
        <v>0.29166666666666669</v>
      </c>
      <c r="U50" s="49">
        <v>0.33333333333333331</v>
      </c>
      <c r="V50" s="56">
        <f t="shared" si="7"/>
        <v>4.166666666666663E-2</v>
      </c>
      <c r="W50" s="58">
        <f t="shared" si="8"/>
        <v>0.12499999999999989</v>
      </c>
    </row>
    <row r="51" spans="1:23" ht="30" x14ac:dyDescent="0.25">
      <c r="A51" s="2"/>
      <c r="B51" s="2"/>
      <c r="C51" s="69" t="s">
        <v>229</v>
      </c>
      <c r="D51" s="48">
        <v>44826</v>
      </c>
      <c r="E51" s="49">
        <v>0.29166666666666669</v>
      </c>
      <c r="F51" s="49">
        <v>0.33333333333333331</v>
      </c>
      <c r="G51" s="56">
        <f t="shared" si="1"/>
        <v>4.166666666666663E-2</v>
      </c>
      <c r="H51" s="51">
        <f t="shared" si="2"/>
        <v>44827</v>
      </c>
      <c r="I51" s="51" t="s">
        <v>81</v>
      </c>
      <c r="J51" s="52">
        <v>0.29166666666666669</v>
      </c>
      <c r="K51" s="52">
        <v>0.33333333333333331</v>
      </c>
      <c r="L51" s="56">
        <f t="shared" si="3"/>
        <v>0</v>
      </c>
      <c r="M51" s="53">
        <f t="shared" si="4"/>
        <v>44833</v>
      </c>
      <c r="N51" s="54" t="s">
        <v>82</v>
      </c>
      <c r="O51" s="55">
        <v>0.29166666666666669</v>
      </c>
      <c r="P51" s="55">
        <v>0.33333333333333331</v>
      </c>
      <c r="Q51" s="56">
        <f t="shared" si="5"/>
        <v>4.166666666666663E-2</v>
      </c>
      <c r="R51" s="57">
        <f t="shared" si="6"/>
        <v>44841</v>
      </c>
      <c r="S51" s="51" t="s">
        <v>82</v>
      </c>
      <c r="T51" s="49">
        <v>0.29166666666666669</v>
      </c>
      <c r="U51" s="49">
        <v>0.33333333333333331</v>
      </c>
      <c r="V51" s="56">
        <f t="shared" si="7"/>
        <v>4.166666666666663E-2</v>
      </c>
      <c r="W51" s="58">
        <f t="shared" si="8"/>
        <v>0.12499999999999989</v>
      </c>
    </row>
    <row r="52" spans="1:23" ht="30" x14ac:dyDescent="0.25">
      <c r="A52" s="2"/>
      <c r="B52" s="2"/>
      <c r="C52" s="69" t="s">
        <v>230</v>
      </c>
      <c r="D52" s="48">
        <v>44827</v>
      </c>
      <c r="E52" s="49">
        <v>0.29166666666666669</v>
      </c>
      <c r="F52" s="49">
        <v>0.33333333333333331</v>
      </c>
      <c r="G52" s="56">
        <f t="shared" si="1"/>
        <v>4.166666666666663E-2</v>
      </c>
      <c r="H52" s="51">
        <f t="shared" si="2"/>
        <v>44828</v>
      </c>
      <c r="I52" s="51" t="s">
        <v>81</v>
      </c>
      <c r="J52" s="52">
        <v>0.29166666666666669</v>
      </c>
      <c r="K52" s="52">
        <v>0.33333333333333331</v>
      </c>
      <c r="L52" s="56">
        <f t="shared" si="3"/>
        <v>0</v>
      </c>
      <c r="M52" s="53">
        <f t="shared" si="4"/>
        <v>44834</v>
      </c>
      <c r="N52" s="54" t="s">
        <v>82</v>
      </c>
      <c r="O52" s="55">
        <v>0.29166666666666669</v>
      </c>
      <c r="P52" s="55">
        <v>0.33333333333333331</v>
      </c>
      <c r="Q52" s="56">
        <f t="shared" si="5"/>
        <v>4.166666666666663E-2</v>
      </c>
      <c r="R52" s="57">
        <f t="shared" si="6"/>
        <v>44842</v>
      </c>
      <c r="S52" s="51" t="s">
        <v>82</v>
      </c>
      <c r="T52" s="49">
        <v>0.29166666666666669</v>
      </c>
      <c r="U52" s="49">
        <v>0.33333333333333331</v>
      </c>
      <c r="V52" s="56">
        <f t="shared" si="7"/>
        <v>4.166666666666663E-2</v>
      </c>
      <c r="W52" s="58">
        <f t="shared" si="8"/>
        <v>0.12499999999999989</v>
      </c>
    </row>
    <row r="53" spans="1:23" ht="90" x14ac:dyDescent="0.25">
      <c r="A53" s="2"/>
      <c r="B53" s="2"/>
      <c r="C53" s="69" t="s">
        <v>231</v>
      </c>
      <c r="D53" s="48">
        <v>44828</v>
      </c>
      <c r="E53" s="49">
        <v>0.29166666666666669</v>
      </c>
      <c r="F53" s="49">
        <v>0.33333333333333331</v>
      </c>
      <c r="G53" s="56">
        <f t="shared" si="1"/>
        <v>4.166666666666663E-2</v>
      </c>
      <c r="H53" s="51">
        <f t="shared" si="2"/>
        <v>44829</v>
      </c>
      <c r="I53" s="51" t="s">
        <v>81</v>
      </c>
      <c r="J53" s="52">
        <v>0.29166666666666669</v>
      </c>
      <c r="K53" s="52">
        <v>0.33333333333333331</v>
      </c>
      <c r="L53" s="56">
        <f t="shared" si="3"/>
        <v>0</v>
      </c>
      <c r="M53" s="53">
        <f t="shared" si="4"/>
        <v>44835</v>
      </c>
      <c r="N53" s="54" t="s">
        <v>82</v>
      </c>
      <c r="O53" s="55">
        <v>0.29166666666666669</v>
      </c>
      <c r="P53" s="55">
        <v>0.33333333333333331</v>
      </c>
      <c r="Q53" s="56">
        <f t="shared" si="5"/>
        <v>4.166666666666663E-2</v>
      </c>
      <c r="R53" s="57">
        <f t="shared" si="6"/>
        <v>44843</v>
      </c>
      <c r="S53" s="51" t="s">
        <v>82</v>
      </c>
      <c r="T53" s="49">
        <v>0.29166666666666669</v>
      </c>
      <c r="U53" s="49">
        <v>0.33333333333333331</v>
      </c>
      <c r="V53" s="56">
        <f t="shared" si="7"/>
        <v>4.166666666666663E-2</v>
      </c>
      <c r="W53" s="58">
        <f t="shared" si="8"/>
        <v>0.12499999999999989</v>
      </c>
    </row>
    <row r="54" spans="1:23" ht="30" x14ac:dyDescent="0.25">
      <c r="A54" s="2"/>
      <c r="B54" s="2"/>
      <c r="C54" s="69" t="s">
        <v>232</v>
      </c>
      <c r="D54" s="48">
        <v>44829</v>
      </c>
      <c r="E54" s="49">
        <v>0.29166666666666669</v>
      </c>
      <c r="F54" s="49">
        <v>0.33333333333333331</v>
      </c>
      <c r="G54" s="56">
        <f t="shared" si="1"/>
        <v>4.166666666666663E-2</v>
      </c>
      <c r="H54" s="51">
        <f t="shared" si="2"/>
        <v>44830</v>
      </c>
      <c r="I54" s="51" t="s">
        <v>81</v>
      </c>
      <c r="J54" s="52">
        <v>0.29166666666666669</v>
      </c>
      <c r="K54" s="52">
        <v>0.33333333333333331</v>
      </c>
      <c r="L54" s="56">
        <f t="shared" si="3"/>
        <v>0</v>
      </c>
      <c r="M54" s="53">
        <f t="shared" si="4"/>
        <v>44836</v>
      </c>
      <c r="N54" s="54" t="s">
        <v>82</v>
      </c>
      <c r="O54" s="55">
        <v>0.29166666666666669</v>
      </c>
      <c r="P54" s="55">
        <v>0.33333333333333331</v>
      </c>
      <c r="Q54" s="56">
        <f t="shared" si="5"/>
        <v>4.166666666666663E-2</v>
      </c>
      <c r="R54" s="57">
        <f t="shared" si="6"/>
        <v>44844</v>
      </c>
      <c r="S54" s="51" t="s">
        <v>82</v>
      </c>
      <c r="T54" s="49">
        <v>0.29166666666666669</v>
      </c>
      <c r="U54" s="49">
        <v>0.33333333333333331</v>
      </c>
      <c r="V54" s="56">
        <f t="shared" si="7"/>
        <v>4.166666666666663E-2</v>
      </c>
      <c r="W54" s="58">
        <f t="shared" si="8"/>
        <v>0.12499999999999989</v>
      </c>
    </row>
    <row r="55" spans="1:23" ht="30" x14ac:dyDescent="0.25">
      <c r="A55" s="2"/>
      <c r="B55" s="2"/>
      <c r="C55" s="69" t="s">
        <v>233</v>
      </c>
      <c r="D55" s="48">
        <v>44830</v>
      </c>
      <c r="E55" s="49">
        <v>0.29166666666666669</v>
      </c>
      <c r="F55" s="49">
        <v>0.33333333333333331</v>
      </c>
      <c r="G55" s="56">
        <f t="shared" si="1"/>
        <v>4.166666666666663E-2</v>
      </c>
      <c r="H55" s="51">
        <f t="shared" si="2"/>
        <v>44831</v>
      </c>
      <c r="I55" s="51" t="s">
        <v>81</v>
      </c>
      <c r="J55" s="52">
        <v>0.29166666666666669</v>
      </c>
      <c r="K55" s="52">
        <v>0.33333333333333331</v>
      </c>
      <c r="L55" s="56">
        <f t="shared" si="3"/>
        <v>0</v>
      </c>
      <c r="M55" s="53">
        <f t="shared" si="4"/>
        <v>44837</v>
      </c>
      <c r="N55" s="54" t="s">
        <v>82</v>
      </c>
      <c r="O55" s="55">
        <v>0.29166666666666669</v>
      </c>
      <c r="P55" s="55">
        <v>0.33333333333333331</v>
      </c>
      <c r="Q55" s="56">
        <f t="shared" si="5"/>
        <v>4.166666666666663E-2</v>
      </c>
      <c r="R55" s="57">
        <f t="shared" si="6"/>
        <v>44845</v>
      </c>
      <c r="S55" s="51" t="s">
        <v>82</v>
      </c>
      <c r="T55" s="49">
        <v>0.29166666666666669</v>
      </c>
      <c r="U55" s="49">
        <v>0.33333333333333331</v>
      </c>
      <c r="V55" s="56">
        <f t="shared" si="7"/>
        <v>4.166666666666663E-2</v>
      </c>
      <c r="W55" s="58">
        <f t="shared" si="8"/>
        <v>0.12499999999999989</v>
      </c>
    </row>
    <row r="56" spans="1:23" ht="30" x14ac:dyDescent="0.25">
      <c r="A56" s="2"/>
      <c r="B56" s="2"/>
      <c r="C56" s="69" t="s">
        <v>234</v>
      </c>
      <c r="D56" s="48">
        <v>44831</v>
      </c>
      <c r="E56" s="49">
        <v>0.29166666666666669</v>
      </c>
      <c r="F56" s="49">
        <v>0.33333333333333331</v>
      </c>
      <c r="G56" s="56">
        <f t="shared" si="1"/>
        <v>4.166666666666663E-2</v>
      </c>
      <c r="H56" s="51">
        <f t="shared" si="2"/>
        <v>44832</v>
      </c>
      <c r="I56" s="51" t="s">
        <v>81</v>
      </c>
      <c r="J56" s="52">
        <v>0.29166666666666669</v>
      </c>
      <c r="K56" s="52">
        <v>0.33333333333333331</v>
      </c>
      <c r="L56" s="56">
        <f t="shared" si="3"/>
        <v>0</v>
      </c>
      <c r="M56" s="53">
        <f t="shared" si="4"/>
        <v>44838</v>
      </c>
      <c r="N56" s="54" t="s">
        <v>82</v>
      </c>
      <c r="O56" s="55">
        <v>0.29166666666666669</v>
      </c>
      <c r="P56" s="55">
        <v>0.33333333333333331</v>
      </c>
      <c r="Q56" s="56">
        <f t="shared" si="5"/>
        <v>4.166666666666663E-2</v>
      </c>
      <c r="R56" s="57">
        <f t="shared" si="6"/>
        <v>44846</v>
      </c>
      <c r="S56" s="51" t="s">
        <v>82</v>
      </c>
      <c r="T56" s="49">
        <v>0.29166666666666669</v>
      </c>
      <c r="U56" s="49">
        <v>0.33333333333333331</v>
      </c>
      <c r="V56" s="56">
        <f t="shared" si="7"/>
        <v>4.166666666666663E-2</v>
      </c>
      <c r="W56" s="58">
        <f t="shared" si="8"/>
        <v>0.12499999999999989</v>
      </c>
    </row>
    <row r="57" spans="1:23" ht="45" x14ac:dyDescent="0.25">
      <c r="A57" s="2"/>
      <c r="B57" s="2"/>
      <c r="C57" s="69" t="s">
        <v>235</v>
      </c>
      <c r="D57" s="48">
        <v>44832</v>
      </c>
      <c r="E57" s="49">
        <v>0.29166666666666669</v>
      </c>
      <c r="F57" s="49">
        <v>0.33333333333333331</v>
      </c>
      <c r="G57" s="56">
        <f t="shared" si="1"/>
        <v>4.166666666666663E-2</v>
      </c>
      <c r="H57" s="51">
        <f t="shared" si="2"/>
        <v>44833</v>
      </c>
      <c r="I57" s="51" t="s">
        <v>81</v>
      </c>
      <c r="J57" s="52">
        <v>0.29166666666666669</v>
      </c>
      <c r="K57" s="52">
        <v>0.33333333333333331</v>
      </c>
      <c r="L57" s="56">
        <f t="shared" si="3"/>
        <v>0</v>
      </c>
      <c r="M57" s="53">
        <f t="shared" si="4"/>
        <v>44839</v>
      </c>
      <c r="N57" s="54" t="s">
        <v>82</v>
      </c>
      <c r="O57" s="55">
        <v>0.29166666666666669</v>
      </c>
      <c r="P57" s="55">
        <v>0.33333333333333331</v>
      </c>
      <c r="Q57" s="56">
        <f t="shared" si="5"/>
        <v>4.166666666666663E-2</v>
      </c>
      <c r="R57" s="57">
        <f t="shared" si="6"/>
        <v>44847</v>
      </c>
      <c r="S57" s="51" t="s">
        <v>82</v>
      </c>
      <c r="T57" s="49">
        <v>0.29166666666666669</v>
      </c>
      <c r="U57" s="49">
        <v>0.33333333333333331</v>
      </c>
      <c r="V57" s="56">
        <f t="shared" si="7"/>
        <v>4.166666666666663E-2</v>
      </c>
      <c r="W57" s="58">
        <f t="shared" si="8"/>
        <v>0.12499999999999989</v>
      </c>
    </row>
    <row r="58" spans="1:23" ht="75.75" thickBot="1" x14ac:dyDescent="0.3">
      <c r="A58" s="2"/>
      <c r="B58" s="2"/>
      <c r="C58" s="69" t="s">
        <v>236</v>
      </c>
      <c r="D58" s="48">
        <v>44833</v>
      </c>
      <c r="E58" s="49">
        <v>0.29166666666666669</v>
      </c>
      <c r="F58" s="49">
        <v>0.33333333333333331</v>
      </c>
      <c r="G58" s="56">
        <f t="shared" si="1"/>
        <v>4.166666666666663E-2</v>
      </c>
      <c r="H58" s="51">
        <f t="shared" si="2"/>
        <v>44834</v>
      </c>
      <c r="I58" s="51" t="s">
        <v>81</v>
      </c>
      <c r="J58" s="52">
        <v>0.29166666666666669</v>
      </c>
      <c r="K58" s="52">
        <v>0.33333333333333331</v>
      </c>
      <c r="L58" s="56">
        <f t="shared" si="3"/>
        <v>0</v>
      </c>
      <c r="M58" s="53">
        <f t="shared" si="4"/>
        <v>44840</v>
      </c>
      <c r="N58" s="54" t="s">
        <v>82</v>
      </c>
      <c r="O58" s="55">
        <v>0.29166666666666669</v>
      </c>
      <c r="P58" s="55">
        <v>0.33333333333333331</v>
      </c>
      <c r="Q58" s="56">
        <f t="shared" si="5"/>
        <v>4.166666666666663E-2</v>
      </c>
      <c r="R58" s="57">
        <f t="shared" si="6"/>
        <v>44848</v>
      </c>
      <c r="S58" s="51" t="s">
        <v>82</v>
      </c>
      <c r="T58" s="49">
        <v>0.29166666666666669</v>
      </c>
      <c r="U58" s="49">
        <v>0.33333333333333331</v>
      </c>
      <c r="V58" s="56">
        <f t="shared" si="7"/>
        <v>4.166666666666663E-2</v>
      </c>
      <c r="W58" s="58">
        <f t="shared" si="8"/>
        <v>0.12499999999999989</v>
      </c>
    </row>
    <row r="59" spans="1:23" ht="15.75" thickBot="1" x14ac:dyDescent="0.3">
      <c r="C59" s="92" t="s">
        <v>83</v>
      </c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4"/>
    </row>
    <row r="60" spans="1:23" x14ac:dyDescent="0.25">
      <c r="C60" s="83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5"/>
    </row>
    <row r="61" spans="1:23" x14ac:dyDescent="0.25">
      <c r="C61" s="86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8"/>
    </row>
    <row r="62" spans="1:23" x14ac:dyDescent="0.25">
      <c r="C62" s="86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8"/>
    </row>
    <row r="63" spans="1:23" x14ac:dyDescent="0.25">
      <c r="C63" s="86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8"/>
    </row>
    <row r="64" spans="1:23" ht="15.75" thickBot="1" x14ac:dyDescent="0.3"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1"/>
    </row>
  </sheetData>
  <mergeCells count="2">
    <mergeCell ref="C59:Q59"/>
    <mergeCell ref="C60:Q64"/>
  </mergeCells>
  <dataValidations count="1">
    <dataValidation type="list" allowBlank="1" showInputMessage="1" showErrorMessage="1" sqref="N7:N58 S7:S58 I7:I58" xr:uid="{00000000-0002-0000-0B00-000000000000}">
      <formula1>"Sim, Não"</formula1>
    </dataValidation>
  </dataValidations>
  <hyperlinks>
    <hyperlink ref="A15:B15" location="'Direito do Trabalho'!A1" display="'Direito do Trabalho'!A1" xr:uid="{6B643E14-C552-4020-9076-C0E54971106C}"/>
    <hyperlink ref="A14:B14" location="'Direito Processual Civil'!A1" display="'Direito Processual Civil'!A1" xr:uid="{CCA3C25A-2AA7-4BC6-AE0C-A989BC935C59}"/>
    <hyperlink ref="A13:B13" location="'Direito Civil'!A1" display="'Direito Civil'!A1" xr:uid="{43E6221B-5B6F-4C0B-959B-8157345F71F4}"/>
    <hyperlink ref="A12:B12" location="'Direito Administrativo'!A1" display="'Direito Administrativo'!A1" xr:uid="{DA2B3C43-D3B1-485D-89F9-2A68A8803CA3}"/>
    <hyperlink ref="A11:B11" location="'Direito Constitucional'!A1" display="'Direito Constitucional'!A1" xr:uid="{95E551D2-06EF-4E57-AF5F-874919D5C247}"/>
    <hyperlink ref="A10:B10" location="'Lei nº 8.112 1990 e alterações'!A1" display="'Lei nº 8.112 1990 e alterações'!A1" xr:uid="{56F9BF73-65FA-45D7-82D7-79CC9A56E1BC}"/>
    <hyperlink ref="A9:B9" location="Atualidades!A1" display="Atualidades!A1" xr:uid="{64E4133D-7407-4BDB-933B-45DDC59BBD14}"/>
    <hyperlink ref="A16:B16" location="'Direito Processual do Trabalho'!A1" display="'Direito Processual do Trabalho'!A1" xr:uid="{8E903F0A-56F2-4422-92D8-4CC345F461C4}"/>
    <hyperlink ref="A7:B7" location="'D1'!B7" display="'D1'!B7" xr:uid="{901F0133-19A9-4E03-84CD-6874D2D0DA5A}"/>
    <hyperlink ref="A8:B8" location="'Raciocínio Lógico Matemático'!A1" display="'Raciocínio Lógico Matemático'!A1" xr:uid="{90B99D83-766C-4BF8-96AD-12EF7C40827F}"/>
    <hyperlink ref="B14" location="'D8'!B14" display="'D8'!B14" xr:uid="{7772EFBF-3689-4648-BE93-3D627FB2FB34}"/>
    <hyperlink ref="A14" location="'D8'!B14" display="'D8'!B14" xr:uid="{D8A3CCF4-8A7E-4107-BF2F-C2D3327C153C}"/>
    <hyperlink ref="A17:B19" location="'D10'!B16" display="'D10'!B16" xr:uid="{ED5F2C00-D412-4F58-B8D7-0B8FE6A334DB}"/>
    <hyperlink ref="A17:B17" location="'Direito Empresarial'!A1" display="'Direito Empresarial'!A1" xr:uid="{722D7BDE-727A-4ED3-9DA6-5C784370FFF9}"/>
    <hyperlink ref="A18:B18" location="'Direito Previdenciário'!A1" display="'Direito Previdenciário'!A1" xr:uid="{53685BCA-F17C-463D-A0FD-6B6243F7C9B9}"/>
    <hyperlink ref="A19:B19" location="'Direito Penal'!A1" display="'Direito Penal'!A1" xr:uid="{681051FC-9841-4343-8EFC-D7999BD7DC4F}"/>
  </hyperlinks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X42"/>
  <sheetViews>
    <sheetView showGridLines="0" topLeftCell="A19" workbookViewId="0">
      <selection activeCell="B27" sqref="B27"/>
    </sheetView>
  </sheetViews>
  <sheetFormatPr defaultColWidth="0" defaultRowHeight="15" x14ac:dyDescent="0.25"/>
  <cols>
    <col min="1" max="1" width="9.140625" customWidth="1"/>
    <col min="2" max="2" width="46.28515625" bestFit="1" customWidth="1"/>
    <col min="3" max="3" width="38.85546875" bestFit="1" customWidth="1"/>
    <col min="4" max="4" width="11.5703125" bestFit="1" customWidth="1"/>
    <col min="5" max="7" width="9.140625" customWidth="1"/>
    <col min="8" max="8" width="11.5703125" bestFit="1" customWidth="1"/>
    <col min="9" max="10" width="9.140625" customWidth="1"/>
    <col min="11" max="11" width="9" bestFit="1" customWidth="1"/>
    <col min="12" max="12" width="9.140625" customWidth="1"/>
    <col min="13" max="13" width="11.5703125" bestFit="1" customWidth="1"/>
    <col min="14" max="17" width="9.140625" customWidth="1"/>
    <col min="18" max="18" width="11.5703125" bestFit="1" customWidth="1"/>
    <col min="19" max="22" width="9.140625" customWidth="1"/>
    <col min="23" max="23" width="13.28515625" bestFit="1" customWidth="1"/>
    <col min="24" max="24" width="1.5703125" customWidth="1"/>
    <col min="25" max="16384" width="9.140625" hidden="1"/>
  </cols>
  <sheetData>
    <row r="1" spans="1:23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</row>
    <row r="2" spans="1:23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3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</row>
    <row r="5" spans="1:23" x14ac:dyDescent="0.25">
      <c r="A5" s="2"/>
      <c r="B5" s="2"/>
      <c r="C5" s="35"/>
      <c r="D5" s="36"/>
      <c r="E5" s="37" t="s">
        <v>67</v>
      </c>
      <c r="F5" s="37"/>
      <c r="G5" s="38" t="s">
        <v>68</v>
      </c>
      <c r="H5" s="37"/>
      <c r="I5" s="37"/>
      <c r="J5" s="37" t="s">
        <v>69</v>
      </c>
      <c r="K5" s="37"/>
      <c r="L5" s="38" t="s">
        <v>70</v>
      </c>
      <c r="M5" s="36"/>
      <c r="N5" s="37"/>
      <c r="O5" s="37" t="s">
        <v>71</v>
      </c>
      <c r="P5" s="37"/>
      <c r="Q5" s="38"/>
      <c r="R5" s="36"/>
      <c r="S5" s="37"/>
      <c r="T5" s="37" t="s">
        <v>72</v>
      </c>
      <c r="U5" s="37"/>
      <c r="V5" s="38"/>
      <c r="W5" s="39" t="s">
        <v>73</v>
      </c>
    </row>
    <row r="6" spans="1:23" ht="30" x14ac:dyDescent="0.25">
      <c r="A6" s="65" t="s">
        <v>0</v>
      </c>
      <c r="B6" s="66" t="s">
        <v>74</v>
      </c>
      <c r="C6" s="40" t="s">
        <v>75</v>
      </c>
      <c r="D6" s="41" t="s">
        <v>76</v>
      </c>
      <c r="E6" s="42" t="s">
        <v>77</v>
      </c>
      <c r="F6" s="42" t="s">
        <v>78</v>
      </c>
      <c r="G6" s="43">
        <f>SUM(G7:G36)</f>
        <v>1.2499999999999982</v>
      </c>
      <c r="H6" s="44" t="s">
        <v>79</v>
      </c>
      <c r="I6" s="45" t="s">
        <v>80</v>
      </c>
      <c r="J6" s="42" t="s">
        <v>77</v>
      </c>
      <c r="K6" s="42" t="s">
        <v>78</v>
      </c>
      <c r="L6" s="43">
        <f>SUM(L7:L36)</f>
        <v>0</v>
      </c>
      <c r="M6" s="46" t="s">
        <v>79</v>
      </c>
      <c r="N6" s="44" t="s">
        <v>80</v>
      </c>
      <c r="O6" s="42" t="s">
        <v>77</v>
      </c>
      <c r="P6" s="42" t="s">
        <v>78</v>
      </c>
      <c r="Q6" s="43">
        <f>SUM(Q7:Q36)</f>
        <v>1.2499999999999982</v>
      </c>
      <c r="R6" s="44" t="s">
        <v>79</v>
      </c>
      <c r="S6" s="44" t="s">
        <v>80</v>
      </c>
      <c r="T6" s="42" t="s">
        <v>77</v>
      </c>
      <c r="U6" s="42" t="s">
        <v>78</v>
      </c>
      <c r="V6" s="43">
        <f>SUM(V7:V36)</f>
        <v>1.2499999999999982</v>
      </c>
      <c r="W6" s="47">
        <f>SUM(W7:W36)</f>
        <v>3.7499999999999991</v>
      </c>
    </row>
    <row r="7" spans="1:23" ht="30" x14ac:dyDescent="0.25">
      <c r="A7" s="63">
        <v>1</v>
      </c>
      <c r="B7" s="63" t="str">
        <f>Cronograma!B10</f>
        <v>Língua Portuguesa</v>
      </c>
      <c r="C7" s="69" t="s">
        <v>237</v>
      </c>
      <c r="D7" s="48">
        <v>44782</v>
      </c>
      <c r="E7" s="49">
        <v>0.29166666666666669</v>
      </c>
      <c r="F7" s="49">
        <v>0.33333333333333331</v>
      </c>
      <c r="G7" s="56">
        <f>F7-E7</f>
        <v>4.166666666666663E-2</v>
      </c>
      <c r="H7" s="51">
        <f t="shared" ref="H7" si="0">IF(D7="","",D7+DAY(1))</f>
        <v>44783</v>
      </c>
      <c r="I7" s="51" t="s">
        <v>81</v>
      </c>
      <c r="J7" s="52">
        <v>0.29166666666666669</v>
      </c>
      <c r="K7" s="52">
        <v>0.33333333333333331</v>
      </c>
      <c r="L7" s="56">
        <f>IF(I7="sim",K7-J7,0)</f>
        <v>0</v>
      </c>
      <c r="M7" s="53">
        <f>IF(D7="","",D7+DAY(7))</f>
        <v>44789</v>
      </c>
      <c r="N7" s="54" t="s">
        <v>82</v>
      </c>
      <c r="O7" s="55">
        <v>0.29166666666666669</v>
      </c>
      <c r="P7" s="55">
        <v>0.33333333333333331</v>
      </c>
      <c r="Q7" s="56">
        <f>IF(N7="sim",P7-O7,0)</f>
        <v>4.166666666666663E-2</v>
      </c>
      <c r="R7" s="57">
        <f>IF(D7="","",D7+DAY(15))</f>
        <v>44797</v>
      </c>
      <c r="S7" s="51" t="s">
        <v>82</v>
      </c>
      <c r="T7" s="49">
        <v>0.29166666666666669</v>
      </c>
      <c r="U7" s="49">
        <v>0.33333333333333331</v>
      </c>
      <c r="V7" s="56">
        <f>IF(S7="sim",U7-T7,0)</f>
        <v>4.166666666666663E-2</v>
      </c>
      <c r="W7" s="58">
        <f>G7+L7+Q7+V7</f>
        <v>0.12499999999999989</v>
      </c>
    </row>
    <row r="8" spans="1:23" ht="30" x14ac:dyDescent="0.25">
      <c r="A8" s="62">
        <v>2</v>
      </c>
      <c r="B8" s="62" t="str">
        <f>Cronograma!B11</f>
        <v>Raciocínio Lógico Matemático</v>
      </c>
      <c r="C8" s="69" t="s">
        <v>238</v>
      </c>
      <c r="D8" s="48">
        <v>44783</v>
      </c>
      <c r="E8" s="49">
        <v>0.29166666666666669</v>
      </c>
      <c r="F8" s="49">
        <v>0.33333333333333331</v>
      </c>
      <c r="G8" s="56">
        <f t="shared" ref="G8:G36" si="1">F8-E8</f>
        <v>4.166666666666663E-2</v>
      </c>
      <c r="H8" s="51">
        <f t="shared" ref="H8:H36" si="2">IF(D8="","",D8+DAY(1))</f>
        <v>44784</v>
      </c>
      <c r="I8" s="51" t="s">
        <v>81</v>
      </c>
      <c r="J8" s="52">
        <v>0.29166666666666669</v>
      </c>
      <c r="K8" s="52">
        <v>0.33333333333333331</v>
      </c>
      <c r="L8" s="56">
        <f t="shared" ref="L8:L36" si="3">IF(I8="sim",K8-J8,0)</f>
        <v>0</v>
      </c>
      <c r="M8" s="53">
        <f t="shared" ref="M8:M36" si="4">IF(D8="","",D8+DAY(7))</f>
        <v>44790</v>
      </c>
      <c r="N8" s="54" t="s">
        <v>82</v>
      </c>
      <c r="O8" s="55">
        <v>0.29166666666666669</v>
      </c>
      <c r="P8" s="55">
        <v>0.33333333333333331</v>
      </c>
      <c r="Q8" s="56">
        <f t="shared" ref="Q8:Q36" si="5">IF(N8="sim",P8-O8,0)</f>
        <v>4.166666666666663E-2</v>
      </c>
      <c r="R8" s="57">
        <f t="shared" ref="R8:R36" si="6">IF(D8="","",D8+DAY(15))</f>
        <v>44798</v>
      </c>
      <c r="S8" s="51" t="s">
        <v>82</v>
      </c>
      <c r="T8" s="49">
        <v>0.29166666666666669</v>
      </c>
      <c r="U8" s="49">
        <v>0.33333333333333331</v>
      </c>
      <c r="V8" s="56">
        <f t="shared" ref="V8:V36" si="7">IF(S8="sim",U8-T8,0)</f>
        <v>4.166666666666663E-2</v>
      </c>
      <c r="W8" s="58">
        <f t="shared" ref="W8:W36" si="8">G8+L8+Q8+V8</f>
        <v>0.12499999999999989</v>
      </c>
    </row>
    <row r="9" spans="1:23" ht="75" x14ac:dyDescent="0.25">
      <c r="A9" s="62">
        <v>3</v>
      </c>
      <c r="B9" s="62" t="str">
        <f>Cronograma!B12</f>
        <v>Atualidades</v>
      </c>
      <c r="C9" s="69" t="s">
        <v>239</v>
      </c>
      <c r="D9" s="48">
        <v>44784</v>
      </c>
      <c r="E9" s="49">
        <v>0.29166666666666669</v>
      </c>
      <c r="F9" s="49">
        <v>0.33333333333333331</v>
      </c>
      <c r="G9" s="56">
        <f t="shared" si="1"/>
        <v>4.166666666666663E-2</v>
      </c>
      <c r="H9" s="51">
        <f t="shared" si="2"/>
        <v>44785</v>
      </c>
      <c r="I9" s="51" t="s">
        <v>81</v>
      </c>
      <c r="J9" s="52">
        <v>0.29166666666666669</v>
      </c>
      <c r="K9" s="52">
        <v>0.33333333333333331</v>
      </c>
      <c r="L9" s="56">
        <f t="shared" si="3"/>
        <v>0</v>
      </c>
      <c r="M9" s="53">
        <f t="shared" si="4"/>
        <v>44791</v>
      </c>
      <c r="N9" s="54" t="s">
        <v>82</v>
      </c>
      <c r="O9" s="55">
        <v>0.29166666666666669</v>
      </c>
      <c r="P9" s="55">
        <v>0.33333333333333331</v>
      </c>
      <c r="Q9" s="56">
        <f t="shared" si="5"/>
        <v>4.166666666666663E-2</v>
      </c>
      <c r="R9" s="57">
        <f t="shared" si="6"/>
        <v>44799</v>
      </c>
      <c r="S9" s="51" t="s">
        <v>82</v>
      </c>
      <c r="T9" s="49">
        <v>0.29166666666666669</v>
      </c>
      <c r="U9" s="49">
        <v>0.33333333333333331</v>
      </c>
      <c r="V9" s="56">
        <f t="shared" si="7"/>
        <v>4.166666666666663E-2</v>
      </c>
      <c r="W9" s="58">
        <f t="shared" si="8"/>
        <v>0.12499999999999989</v>
      </c>
    </row>
    <row r="10" spans="1:23" x14ac:dyDescent="0.25">
      <c r="A10" s="62">
        <v>4</v>
      </c>
      <c r="B10" s="62" t="str">
        <f>Cronograma!B13</f>
        <v>Legislação: Lei nº 8.112/1990 e alterações</v>
      </c>
      <c r="C10" s="69" t="s">
        <v>240</v>
      </c>
      <c r="D10" s="48">
        <v>44785</v>
      </c>
      <c r="E10" s="49">
        <v>0.29166666666666669</v>
      </c>
      <c r="F10" s="49">
        <v>0.33333333333333331</v>
      </c>
      <c r="G10" s="56">
        <f t="shared" si="1"/>
        <v>4.166666666666663E-2</v>
      </c>
      <c r="H10" s="51">
        <f t="shared" si="2"/>
        <v>44786</v>
      </c>
      <c r="I10" s="51" t="s">
        <v>81</v>
      </c>
      <c r="J10" s="52">
        <v>0.29166666666666669</v>
      </c>
      <c r="K10" s="52">
        <v>0.33333333333333331</v>
      </c>
      <c r="L10" s="56">
        <f t="shared" si="3"/>
        <v>0</v>
      </c>
      <c r="M10" s="53">
        <f t="shared" si="4"/>
        <v>44792</v>
      </c>
      <c r="N10" s="54" t="s">
        <v>82</v>
      </c>
      <c r="O10" s="55">
        <v>0.29166666666666669</v>
      </c>
      <c r="P10" s="55">
        <v>0.33333333333333331</v>
      </c>
      <c r="Q10" s="56">
        <f t="shared" si="5"/>
        <v>4.166666666666663E-2</v>
      </c>
      <c r="R10" s="57">
        <f t="shared" si="6"/>
        <v>44800</v>
      </c>
      <c r="S10" s="51" t="s">
        <v>82</v>
      </c>
      <c r="T10" s="49">
        <v>0.29166666666666669</v>
      </c>
      <c r="U10" s="49">
        <v>0.33333333333333331</v>
      </c>
      <c r="V10" s="56">
        <f t="shared" si="7"/>
        <v>4.166666666666663E-2</v>
      </c>
      <c r="W10" s="58">
        <f t="shared" si="8"/>
        <v>0.12499999999999989</v>
      </c>
    </row>
    <row r="11" spans="1:23" ht="75" x14ac:dyDescent="0.25">
      <c r="A11" s="62">
        <v>5</v>
      </c>
      <c r="B11" s="62" t="str">
        <f>Cronograma!B14</f>
        <v>Direito Constitucional</v>
      </c>
      <c r="C11" s="69" t="s">
        <v>241</v>
      </c>
      <c r="D11" s="48">
        <v>44786</v>
      </c>
      <c r="E11" s="49">
        <v>0.29166666666666669</v>
      </c>
      <c r="F11" s="49">
        <v>0.33333333333333331</v>
      </c>
      <c r="G11" s="56">
        <f t="shared" si="1"/>
        <v>4.166666666666663E-2</v>
      </c>
      <c r="H11" s="51">
        <f t="shared" si="2"/>
        <v>44787</v>
      </c>
      <c r="I11" s="51" t="s">
        <v>81</v>
      </c>
      <c r="J11" s="52">
        <v>0.29166666666666669</v>
      </c>
      <c r="K11" s="52">
        <v>0.33333333333333331</v>
      </c>
      <c r="L11" s="56">
        <f t="shared" si="3"/>
        <v>0</v>
      </c>
      <c r="M11" s="53">
        <f t="shared" si="4"/>
        <v>44793</v>
      </c>
      <c r="N11" s="54" t="s">
        <v>82</v>
      </c>
      <c r="O11" s="55">
        <v>0.29166666666666669</v>
      </c>
      <c r="P11" s="55">
        <v>0.33333333333333331</v>
      </c>
      <c r="Q11" s="56">
        <f t="shared" si="5"/>
        <v>4.166666666666663E-2</v>
      </c>
      <c r="R11" s="57">
        <f t="shared" si="6"/>
        <v>44801</v>
      </c>
      <c r="S11" s="51" t="s">
        <v>82</v>
      </c>
      <c r="T11" s="49">
        <v>0.29166666666666669</v>
      </c>
      <c r="U11" s="49">
        <v>0.33333333333333331</v>
      </c>
      <c r="V11" s="56">
        <f t="shared" si="7"/>
        <v>4.166666666666663E-2</v>
      </c>
      <c r="W11" s="58">
        <f t="shared" si="8"/>
        <v>0.12499999999999989</v>
      </c>
    </row>
    <row r="12" spans="1:23" ht="45" x14ac:dyDescent="0.25">
      <c r="A12" s="62">
        <v>6</v>
      </c>
      <c r="B12" s="62" t="str">
        <f>Cronograma!B15</f>
        <v>Direito Administrativo</v>
      </c>
      <c r="C12" s="69" t="s">
        <v>242</v>
      </c>
      <c r="D12" s="48">
        <v>44787</v>
      </c>
      <c r="E12" s="49">
        <v>0.29166666666666669</v>
      </c>
      <c r="F12" s="49">
        <v>0.33333333333333331</v>
      </c>
      <c r="G12" s="56">
        <f t="shared" si="1"/>
        <v>4.166666666666663E-2</v>
      </c>
      <c r="H12" s="51">
        <f t="shared" si="2"/>
        <v>44788</v>
      </c>
      <c r="I12" s="51" t="s">
        <v>81</v>
      </c>
      <c r="J12" s="52">
        <v>0.29166666666666669</v>
      </c>
      <c r="K12" s="52">
        <v>0.33333333333333331</v>
      </c>
      <c r="L12" s="56">
        <f t="shared" si="3"/>
        <v>0</v>
      </c>
      <c r="M12" s="53">
        <f t="shared" si="4"/>
        <v>44794</v>
      </c>
      <c r="N12" s="54" t="s">
        <v>82</v>
      </c>
      <c r="O12" s="55">
        <v>0.29166666666666669</v>
      </c>
      <c r="P12" s="55">
        <v>0.33333333333333331</v>
      </c>
      <c r="Q12" s="56">
        <f t="shared" si="5"/>
        <v>4.166666666666663E-2</v>
      </c>
      <c r="R12" s="57">
        <f t="shared" si="6"/>
        <v>44802</v>
      </c>
      <c r="S12" s="51" t="s">
        <v>82</v>
      </c>
      <c r="T12" s="49">
        <v>0.29166666666666669</v>
      </c>
      <c r="U12" s="49">
        <v>0.33333333333333331</v>
      </c>
      <c r="V12" s="56">
        <f t="shared" si="7"/>
        <v>4.166666666666663E-2</v>
      </c>
      <c r="W12" s="58">
        <f t="shared" si="8"/>
        <v>0.12499999999999989</v>
      </c>
    </row>
    <row r="13" spans="1:23" ht="60" x14ac:dyDescent="0.25">
      <c r="A13" s="62">
        <v>7</v>
      </c>
      <c r="B13" s="62" t="str">
        <f>Cronograma!B16</f>
        <v>Direito Civil</v>
      </c>
      <c r="C13" s="69" t="s">
        <v>243</v>
      </c>
      <c r="D13" s="48">
        <v>44788</v>
      </c>
      <c r="E13" s="49">
        <v>0.29166666666666669</v>
      </c>
      <c r="F13" s="49">
        <v>0.33333333333333331</v>
      </c>
      <c r="G13" s="56">
        <f t="shared" si="1"/>
        <v>4.166666666666663E-2</v>
      </c>
      <c r="H13" s="51">
        <f t="shared" si="2"/>
        <v>44789</v>
      </c>
      <c r="I13" s="51" t="s">
        <v>81</v>
      </c>
      <c r="J13" s="52">
        <v>0.29166666666666669</v>
      </c>
      <c r="K13" s="52">
        <v>0.33333333333333331</v>
      </c>
      <c r="L13" s="56">
        <f t="shared" si="3"/>
        <v>0</v>
      </c>
      <c r="M13" s="53">
        <f t="shared" si="4"/>
        <v>44795</v>
      </c>
      <c r="N13" s="54" t="s">
        <v>82</v>
      </c>
      <c r="O13" s="55">
        <v>0.29166666666666669</v>
      </c>
      <c r="P13" s="55">
        <v>0.33333333333333331</v>
      </c>
      <c r="Q13" s="56">
        <f t="shared" si="5"/>
        <v>4.166666666666663E-2</v>
      </c>
      <c r="R13" s="57">
        <f t="shared" si="6"/>
        <v>44803</v>
      </c>
      <c r="S13" s="51" t="s">
        <v>82</v>
      </c>
      <c r="T13" s="49">
        <v>0.29166666666666669</v>
      </c>
      <c r="U13" s="49">
        <v>0.33333333333333331</v>
      </c>
      <c r="V13" s="56">
        <f t="shared" si="7"/>
        <v>4.166666666666663E-2</v>
      </c>
      <c r="W13" s="58">
        <f t="shared" si="8"/>
        <v>0.12499999999999989</v>
      </c>
    </row>
    <row r="14" spans="1:23" ht="30" x14ac:dyDescent="0.25">
      <c r="A14" s="62">
        <v>8</v>
      </c>
      <c r="B14" s="62" t="str">
        <f>Cronograma!B17</f>
        <v>Direito Processual Civil</v>
      </c>
      <c r="C14" s="69" t="s">
        <v>244</v>
      </c>
      <c r="D14" s="48">
        <v>44789</v>
      </c>
      <c r="E14" s="49">
        <v>0.29166666666666669</v>
      </c>
      <c r="F14" s="49">
        <v>0.33333333333333331</v>
      </c>
      <c r="G14" s="56">
        <f t="shared" si="1"/>
        <v>4.166666666666663E-2</v>
      </c>
      <c r="H14" s="51">
        <f t="shared" si="2"/>
        <v>44790</v>
      </c>
      <c r="I14" s="51" t="s">
        <v>81</v>
      </c>
      <c r="J14" s="52">
        <v>0.29166666666666669</v>
      </c>
      <c r="K14" s="52">
        <v>0.33333333333333331</v>
      </c>
      <c r="L14" s="56">
        <f t="shared" si="3"/>
        <v>0</v>
      </c>
      <c r="M14" s="53">
        <f t="shared" si="4"/>
        <v>44796</v>
      </c>
      <c r="N14" s="54" t="s">
        <v>82</v>
      </c>
      <c r="O14" s="55">
        <v>0.29166666666666669</v>
      </c>
      <c r="P14" s="55">
        <v>0.33333333333333331</v>
      </c>
      <c r="Q14" s="56">
        <f t="shared" si="5"/>
        <v>4.166666666666663E-2</v>
      </c>
      <c r="R14" s="57">
        <f t="shared" si="6"/>
        <v>44804</v>
      </c>
      <c r="S14" s="51" t="s">
        <v>82</v>
      </c>
      <c r="T14" s="49">
        <v>0.29166666666666669</v>
      </c>
      <c r="U14" s="49">
        <v>0.33333333333333331</v>
      </c>
      <c r="V14" s="56">
        <f t="shared" si="7"/>
        <v>4.166666666666663E-2</v>
      </c>
      <c r="W14" s="58">
        <f t="shared" si="8"/>
        <v>0.12499999999999989</v>
      </c>
    </row>
    <row r="15" spans="1:23" ht="75" x14ac:dyDescent="0.25">
      <c r="A15" s="63">
        <v>9</v>
      </c>
      <c r="B15" s="63" t="str">
        <f>Cronograma!B18</f>
        <v>Direito do Trabalho</v>
      </c>
      <c r="C15" s="69" t="s">
        <v>245</v>
      </c>
      <c r="D15" s="48">
        <v>44790</v>
      </c>
      <c r="E15" s="49">
        <v>0.29166666666666669</v>
      </c>
      <c r="F15" s="49">
        <v>0.33333333333333331</v>
      </c>
      <c r="G15" s="56">
        <f t="shared" si="1"/>
        <v>4.166666666666663E-2</v>
      </c>
      <c r="H15" s="51">
        <f t="shared" si="2"/>
        <v>44791</v>
      </c>
      <c r="I15" s="51" t="s">
        <v>81</v>
      </c>
      <c r="J15" s="52">
        <v>0.29166666666666669</v>
      </c>
      <c r="K15" s="52">
        <v>0.33333333333333331</v>
      </c>
      <c r="L15" s="56">
        <f t="shared" si="3"/>
        <v>0</v>
      </c>
      <c r="M15" s="53">
        <f t="shared" si="4"/>
        <v>44797</v>
      </c>
      <c r="N15" s="54" t="s">
        <v>82</v>
      </c>
      <c r="O15" s="55">
        <v>0.29166666666666669</v>
      </c>
      <c r="P15" s="55">
        <v>0.33333333333333331</v>
      </c>
      <c r="Q15" s="56">
        <f t="shared" si="5"/>
        <v>4.166666666666663E-2</v>
      </c>
      <c r="R15" s="57">
        <f t="shared" si="6"/>
        <v>44805</v>
      </c>
      <c r="S15" s="51" t="s">
        <v>82</v>
      </c>
      <c r="T15" s="49">
        <v>0.29166666666666669</v>
      </c>
      <c r="U15" s="49">
        <v>0.33333333333333331</v>
      </c>
      <c r="V15" s="56">
        <f t="shared" si="7"/>
        <v>4.166666666666663E-2</v>
      </c>
      <c r="W15" s="58">
        <f t="shared" si="8"/>
        <v>0.12499999999999989</v>
      </c>
    </row>
    <row r="16" spans="1:23" ht="75" x14ac:dyDescent="0.25">
      <c r="A16" s="62">
        <v>10</v>
      </c>
      <c r="B16" s="62" t="str">
        <f>Cronograma!B19</f>
        <v>Direito Processual do Trabalho</v>
      </c>
      <c r="C16" s="69" t="s">
        <v>246</v>
      </c>
      <c r="D16" s="48">
        <v>44791</v>
      </c>
      <c r="E16" s="49">
        <v>0.29166666666666669</v>
      </c>
      <c r="F16" s="49">
        <v>0.33333333333333331</v>
      </c>
      <c r="G16" s="56">
        <f t="shared" si="1"/>
        <v>4.166666666666663E-2</v>
      </c>
      <c r="H16" s="51">
        <f t="shared" si="2"/>
        <v>44792</v>
      </c>
      <c r="I16" s="51" t="s">
        <v>81</v>
      </c>
      <c r="J16" s="52">
        <v>0.29166666666666669</v>
      </c>
      <c r="K16" s="52">
        <v>0.33333333333333331</v>
      </c>
      <c r="L16" s="56">
        <f t="shared" si="3"/>
        <v>0</v>
      </c>
      <c r="M16" s="53">
        <f t="shared" si="4"/>
        <v>44798</v>
      </c>
      <c r="N16" s="54" t="s">
        <v>82</v>
      </c>
      <c r="O16" s="55">
        <v>0.29166666666666669</v>
      </c>
      <c r="P16" s="55">
        <v>0.33333333333333331</v>
      </c>
      <c r="Q16" s="56">
        <f t="shared" si="5"/>
        <v>4.166666666666663E-2</v>
      </c>
      <c r="R16" s="57">
        <f t="shared" si="6"/>
        <v>44806</v>
      </c>
      <c r="S16" s="51" t="s">
        <v>82</v>
      </c>
      <c r="T16" s="49">
        <v>0.29166666666666669</v>
      </c>
      <c r="U16" s="49">
        <v>0.33333333333333331</v>
      </c>
      <c r="V16" s="56">
        <f t="shared" si="7"/>
        <v>4.166666666666663E-2</v>
      </c>
      <c r="W16" s="58">
        <f t="shared" si="8"/>
        <v>0.12499999999999989</v>
      </c>
    </row>
    <row r="17" spans="1:23" ht="75" x14ac:dyDescent="0.25">
      <c r="A17" s="62">
        <v>11</v>
      </c>
      <c r="B17" s="62" t="str">
        <f>Cronograma!B20</f>
        <v>Direito Empresarial</v>
      </c>
      <c r="C17" s="69" t="s">
        <v>247</v>
      </c>
      <c r="D17" s="48">
        <v>44792</v>
      </c>
      <c r="E17" s="49">
        <v>0.29166666666666669</v>
      </c>
      <c r="F17" s="49">
        <v>0.33333333333333331</v>
      </c>
      <c r="G17" s="56">
        <f t="shared" si="1"/>
        <v>4.166666666666663E-2</v>
      </c>
      <c r="H17" s="51">
        <f t="shared" si="2"/>
        <v>44793</v>
      </c>
      <c r="I17" s="51" t="s">
        <v>81</v>
      </c>
      <c r="J17" s="52">
        <v>0.29166666666666669</v>
      </c>
      <c r="K17" s="52">
        <v>0.33333333333333331</v>
      </c>
      <c r="L17" s="56">
        <f t="shared" si="3"/>
        <v>0</v>
      </c>
      <c r="M17" s="53">
        <f t="shared" si="4"/>
        <v>44799</v>
      </c>
      <c r="N17" s="54" t="s">
        <v>82</v>
      </c>
      <c r="O17" s="55">
        <v>0.29166666666666669</v>
      </c>
      <c r="P17" s="55">
        <v>0.33333333333333331</v>
      </c>
      <c r="Q17" s="56">
        <f t="shared" si="5"/>
        <v>4.166666666666663E-2</v>
      </c>
      <c r="R17" s="57">
        <f t="shared" si="6"/>
        <v>44807</v>
      </c>
      <c r="S17" s="51" t="s">
        <v>82</v>
      </c>
      <c r="T17" s="49">
        <v>0.29166666666666669</v>
      </c>
      <c r="U17" s="49">
        <v>0.33333333333333331</v>
      </c>
      <c r="V17" s="56">
        <f t="shared" si="7"/>
        <v>4.166666666666663E-2</v>
      </c>
      <c r="W17" s="58">
        <f t="shared" si="8"/>
        <v>0.12499999999999989</v>
      </c>
    </row>
    <row r="18" spans="1:23" ht="105" x14ac:dyDescent="0.25">
      <c r="A18" s="62">
        <v>12</v>
      </c>
      <c r="B18" s="62" t="str">
        <f>Cronograma!B21</f>
        <v>Direito Previdenciário</v>
      </c>
      <c r="C18" s="69" t="s">
        <v>248</v>
      </c>
      <c r="D18" s="48">
        <v>44793</v>
      </c>
      <c r="E18" s="49">
        <v>0.29166666666666669</v>
      </c>
      <c r="F18" s="49">
        <v>0.33333333333333331</v>
      </c>
      <c r="G18" s="56">
        <f t="shared" si="1"/>
        <v>4.166666666666663E-2</v>
      </c>
      <c r="H18" s="51">
        <f t="shared" si="2"/>
        <v>44794</v>
      </c>
      <c r="I18" s="51" t="s">
        <v>81</v>
      </c>
      <c r="J18" s="52">
        <v>0.29166666666666669</v>
      </c>
      <c r="K18" s="52">
        <v>0.33333333333333331</v>
      </c>
      <c r="L18" s="56">
        <f t="shared" si="3"/>
        <v>0</v>
      </c>
      <c r="M18" s="53">
        <f t="shared" si="4"/>
        <v>44800</v>
      </c>
      <c r="N18" s="54" t="s">
        <v>82</v>
      </c>
      <c r="O18" s="55">
        <v>0.29166666666666669</v>
      </c>
      <c r="P18" s="55">
        <v>0.33333333333333331</v>
      </c>
      <c r="Q18" s="56">
        <f t="shared" si="5"/>
        <v>4.166666666666663E-2</v>
      </c>
      <c r="R18" s="57">
        <f t="shared" si="6"/>
        <v>44808</v>
      </c>
      <c r="S18" s="51" t="s">
        <v>82</v>
      </c>
      <c r="T18" s="49">
        <v>0.29166666666666669</v>
      </c>
      <c r="U18" s="49">
        <v>0.33333333333333331</v>
      </c>
      <c r="V18" s="56">
        <f t="shared" si="7"/>
        <v>4.166666666666663E-2</v>
      </c>
      <c r="W18" s="58">
        <f t="shared" si="8"/>
        <v>0.12499999999999989</v>
      </c>
    </row>
    <row r="19" spans="1:23" ht="30" x14ac:dyDescent="0.25">
      <c r="A19" s="62">
        <v>13</v>
      </c>
      <c r="B19" s="62" t="str">
        <f>Cronograma!B22</f>
        <v>Direito Penal</v>
      </c>
      <c r="C19" s="69" t="s">
        <v>249</v>
      </c>
      <c r="D19" s="48">
        <v>44794</v>
      </c>
      <c r="E19" s="49">
        <v>0.29166666666666669</v>
      </c>
      <c r="F19" s="49">
        <v>0.33333333333333331</v>
      </c>
      <c r="G19" s="56">
        <f t="shared" si="1"/>
        <v>4.166666666666663E-2</v>
      </c>
      <c r="H19" s="51">
        <f t="shared" si="2"/>
        <v>44795</v>
      </c>
      <c r="I19" s="51" t="s">
        <v>81</v>
      </c>
      <c r="J19" s="52">
        <v>0.29166666666666669</v>
      </c>
      <c r="K19" s="52">
        <v>0.33333333333333331</v>
      </c>
      <c r="L19" s="56">
        <f t="shared" si="3"/>
        <v>0</v>
      </c>
      <c r="M19" s="53">
        <f t="shared" si="4"/>
        <v>44801</v>
      </c>
      <c r="N19" s="54" t="s">
        <v>82</v>
      </c>
      <c r="O19" s="55">
        <v>0.29166666666666669</v>
      </c>
      <c r="P19" s="55">
        <v>0.33333333333333331</v>
      </c>
      <c r="Q19" s="56">
        <f t="shared" si="5"/>
        <v>4.166666666666663E-2</v>
      </c>
      <c r="R19" s="57">
        <f t="shared" si="6"/>
        <v>44809</v>
      </c>
      <c r="S19" s="51" t="s">
        <v>82</v>
      </c>
      <c r="T19" s="49">
        <v>0.29166666666666669</v>
      </c>
      <c r="U19" s="49">
        <v>0.33333333333333331</v>
      </c>
      <c r="V19" s="56">
        <f t="shared" si="7"/>
        <v>4.166666666666663E-2</v>
      </c>
      <c r="W19" s="58">
        <f t="shared" si="8"/>
        <v>0.12499999999999989</v>
      </c>
    </row>
    <row r="20" spans="1:23" ht="90" x14ac:dyDescent="0.25">
      <c r="A20" s="2"/>
      <c r="B20" s="2"/>
      <c r="C20" s="69" t="s">
        <v>250</v>
      </c>
      <c r="D20" s="48">
        <v>44795</v>
      </c>
      <c r="E20" s="49">
        <v>0.29166666666666669</v>
      </c>
      <c r="F20" s="49">
        <v>0.33333333333333331</v>
      </c>
      <c r="G20" s="56">
        <f t="shared" si="1"/>
        <v>4.166666666666663E-2</v>
      </c>
      <c r="H20" s="51">
        <f t="shared" si="2"/>
        <v>44796</v>
      </c>
      <c r="I20" s="51" t="s">
        <v>81</v>
      </c>
      <c r="J20" s="52">
        <v>0.29166666666666669</v>
      </c>
      <c r="K20" s="52">
        <v>0.33333333333333331</v>
      </c>
      <c r="L20" s="56">
        <f t="shared" si="3"/>
        <v>0</v>
      </c>
      <c r="M20" s="53">
        <f t="shared" si="4"/>
        <v>44802</v>
      </c>
      <c r="N20" s="54" t="s">
        <v>82</v>
      </c>
      <c r="O20" s="55">
        <v>0.29166666666666669</v>
      </c>
      <c r="P20" s="55">
        <v>0.33333333333333331</v>
      </c>
      <c r="Q20" s="56">
        <f t="shared" si="5"/>
        <v>4.166666666666663E-2</v>
      </c>
      <c r="R20" s="57">
        <f t="shared" si="6"/>
        <v>44810</v>
      </c>
      <c r="S20" s="51" t="s">
        <v>82</v>
      </c>
      <c r="T20" s="49">
        <v>0.29166666666666669</v>
      </c>
      <c r="U20" s="49">
        <v>0.33333333333333331</v>
      </c>
      <c r="V20" s="56">
        <f t="shared" si="7"/>
        <v>4.166666666666663E-2</v>
      </c>
      <c r="W20" s="58">
        <f t="shared" si="8"/>
        <v>0.12499999999999989</v>
      </c>
    </row>
    <row r="21" spans="1:23" ht="60" x14ac:dyDescent="0.25">
      <c r="A21" s="2"/>
      <c r="B21" s="2"/>
      <c r="C21" s="69" t="s">
        <v>251</v>
      </c>
      <c r="D21" s="48">
        <v>44796</v>
      </c>
      <c r="E21" s="49">
        <v>0.29166666666666669</v>
      </c>
      <c r="F21" s="49">
        <v>0.33333333333333331</v>
      </c>
      <c r="G21" s="56">
        <f t="shared" si="1"/>
        <v>4.166666666666663E-2</v>
      </c>
      <c r="H21" s="51">
        <f t="shared" si="2"/>
        <v>44797</v>
      </c>
      <c r="I21" s="51" t="s">
        <v>81</v>
      </c>
      <c r="J21" s="52">
        <v>0.29166666666666669</v>
      </c>
      <c r="K21" s="52">
        <v>0.33333333333333331</v>
      </c>
      <c r="L21" s="56">
        <f t="shared" si="3"/>
        <v>0</v>
      </c>
      <c r="M21" s="53">
        <f t="shared" si="4"/>
        <v>44803</v>
      </c>
      <c r="N21" s="54" t="s">
        <v>82</v>
      </c>
      <c r="O21" s="55">
        <v>0.29166666666666669</v>
      </c>
      <c r="P21" s="55">
        <v>0.33333333333333331</v>
      </c>
      <c r="Q21" s="56">
        <f t="shared" si="5"/>
        <v>4.166666666666663E-2</v>
      </c>
      <c r="R21" s="57">
        <f t="shared" si="6"/>
        <v>44811</v>
      </c>
      <c r="S21" s="51" t="s">
        <v>82</v>
      </c>
      <c r="T21" s="49">
        <v>0.29166666666666669</v>
      </c>
      <c r="U21" s="49">
        <v>0.33333333333333331</v>
      </c>
      <c r="V21" s="56">
        <f t="shared" si="7"/>
        <v>4.166666666666663E-2</v>
      </c>
      <c r="W21" s="58">
        <f t="shared" si="8"/>
        <v>0.12499999999999989</v>
      </c>
    </row>
    <row r="22" spans="1:23" ht="60" x14ac:dyDescent="0.25">
      <c r="A22" s="2"/>
      <c r="B22" s="2"/>
      <c r="C22" s="69" t="s">
        <v>252</v>
      </c>
      <c r="D22" s="48">
        <v>44797</v>
      </c>
      <c r="E22" s="49">
        <v>0.29166666666666669</v>
      </c>
      <c r="F22" s="49">
        <v>0.33333333333333331</v>
      </c>
      <c r="G22" s="56">
        <f t="shared" si="1"/>
        <v>4.166666666666663E-2</v>
      </c>
      <c r="H22" s="51">
        <f t="shared" si="2"/>
        <v>44798</v>
      </c>
      <c r="I22" s="51" t="s">
        <v>81</v>
      </c>
      <c r="J22" s="52">
        <v>0.29166666666666669</v>
      </c>
      <c r="K22" s="52">
        <v>0.33333333333333331</v>
      </c>
      <c r="L22" s="56">
        <f t="shared" si="3"/>
        <v>0</v>
      </c>
      <c r="M22" s="53">
        <f t="shared" si="4"/>
        <v>44804</v>
      </c>
      <c r="N22" s="54" t="s">
        <v>82</v>
      </c>
      <c r="O22" s="55">
        <v>0.29166666666666669</v>
      </c>
      <c r="P22" s="55">
        <v>0.33333333333333331</v>
      </c>
      <c r="Q22" s="56">
        <f t="shared" si="5"/>
        <v>4.166666666666663E-2</v>
      </c>
      <c r="R22" s="57">
        <f t="shared" si="6"/>
        <v>44812</v>
      </c>
      <c r="S22" s="51" t="s">
        <v>82</v>
      </c>
      <c r="T22" s="49">
        <v>0.29166666666666669</v>
      </c>
      <c r="U22" s="49">
        <v>0.33333333333333331</v>
      </c>
      <c r="V22" s="56">
        <f t="shared" si="7"/>
        <v>4.166666666666663E-2</v>
      </c>
      <c r="W22" s="58">
        <f t="shared" si="8"/>
        <v>0.12499999999999989</v>
      </c>
    </row>
    <row r="23" spans="1:23" x14ac:dyDescent="0.25">
      <c r="A23" s="2"/>
      <c r="B23" s="2"/>
      <c r="C23" s="69" t="s">
        <v>253</v>
      </c>
      <c r="D23" s="48">
        <v>44798</v>
      </c>
      <c r="E23" s="49">
        <v>0.29166666666666669</v>
      </c>
      <c r="F23" s="49">
        <v>0.33333333333333331</v>
      </c>
      <c r="G23" s="56">
        <f t="shared" si="1"/>
        <v>4.166666666666663E-2</v>
      </c>
      <c r="H23" s="51">
        <f t="shared" si="2"/>
        <v>44799</v>
      </c>
      <c r="I23" s="51" t="s">
        <v>81</v>
      </c>
      <c r="J23" s="52">
        <v>0.29166666666666669</v>
      </c>
      <c r="K23" s="52">
        <v>0.33333333333333331</v>
      </c>
      <c r="L23" s="56">
        <f t="shared" si="3"/>
        <v>0</v>
      </c>
      <c r="M23" s="53">
        <f t="shared" si="4"/>
        <v>44805</v>
      </c>
      <c r="N23" s="54" t="s">
        <v>82</v>
      </c>
      <c r="O23" s="55">
        <v>0.29166666666666669</v>
      </c>
      <c r="P23" s="55">
        <v>0.33333333333333331</v>
      </c>
      <c r="Q23" s="56">
        <f t="shared" si="5"/>
        <v>4.166666666666663E-2</v>
      </c>
      <c r="R23" s="57">
        <f t="shared" si="6"/>
        <v>44813</v>
      </c>
      <c r="S23" s="51" t="s">
        <v>82</v>
      </c>
      <c r="T23" s="49">
        <v>0.29166666666666669</v>
      </c>
      <c r="U23" s="49">
        <v>0.33333333333333331</v>
      </c>
      <c r="V23" s="56">
        <f t="shared" si="7"/>
        <v>4.166666666666663E-2</v>
      </c>
      <c r="W23" s="58">
        <f t="shared" si="8"/>
        <v>0.12499999999999989</v>
      </c>
    </row>
    <row r="24" spans="1:23" ht="60" x14ac:dyDescent="0.25">
      <c r="A24" s="2"/>
      <c r="B24" s="2"/>
      <c r="C24" s="69" t="s">
        <v>254</v>
      </c>
      <c r="D24" s="48">
        <v>44799</v>
      </c>
      <c r="E24" s="49">
        <v>0.29166666666666669</v>
      </c>
      <c r="F24" s="49">
        <v>0.33333333333333331</v>
      </c>
      <c r="G24" s="56">
        <f t="shared" si="1"/>
        <v>4.166666666666663E-2</v>
      </c>
      <c r="H24" s="51">
        <f t="shared" si="2"/>
        <v>44800</v>
      </c>
      <c r="I24" s="51" t="s">
        <v>81</v>
      </c>
      <c r="J24" s="52">
        <v>0.29166666666666669</v>
      </c>
      <c r="K24" s="52">
        <v>0.33333333333333331</v>
      </c>
      <c r="L24" s="56">
        <f t="shared" si="3"/>
        <v>0</v>
      </c>
      <c r="M24" s="53">
        <f t="shared" si="4"/>
        <v>44806</v>
      </c>
      <c r="N24" s="54" t="s">
        <v>82</v>
      </c>
      <c r="O24" s="55">
        <v>0.29166666666666669</v>
      </c>
      <c r="P24" s="55">
        <v>0.33333333333333331</v>
      </c>
      <c r="Q24" s="56">
        <f t="shared" si="5"/>
        <v>4.166666666666663E-2</v>
      </c>
      <c r="R24" s="57">
        <f t="shared" si="6"/>
        <v>44814</v>
      </c>
      <c r="S24" s="51" t="s">
        <v>82</v>
      </c>
      <c r="T24" s="49">
        <v>0.29166666666666669</v>
      </c>
      <c r="U24" s="49">
        <v>0.33333333333333331</v>
      </c>
      <c r="V24" s="56">
        <f t="shared" si="7"/>
        <v>4.166666666666663E-2</v>
      </c>
      <c r="W24" s="58">
        <f t="shared" si="8"/>
        <v>0.12499999999999989</v>
      </c>
    </row>
    <row r="25" spans="1:23" ht="75" x14ac:dyDescent="0.25">
      <c r="A25" s="2"/>
      <c r="B25" s="2"/>
      <c r="C25" s="69" t="s">
        <v>255</v>
      </c>
      <c r="D25" s="48">
        <v>44800</v>
      </c>
      <c r="E25" s="49">
        <v>0.29166666666666669</v>
      </c>
      <c r="F25" s="49">
        <v>0.33333333333333331</v>
      </c>
      <c r="G25" s="56">
        <f t="shared" si="1"/>
        <v>4.166666666666663E-2</v>
      </c>
      <c r="H25" s="51">
        <f t="shared" si="2"/>
        <v>44801</v>
      </c>
      <c r="I25" s="51" t="s">
        <v>81</v>
      </c>
      <c r="J25" s="52">
        <v>0.29166666666666669</v>
      </c>
      <c r="K25" s="52">
        <v>0.33333333333333331</v>
      </c>
      <c r="L25" s="56">
        <f t="shared" si="3"/>
        <v>0</v>
      </c>
      <c r="M25" s="53">
        <f t="shared" si="4"/>
        <v>44807</v>
      </c>
      <c r="N25" s="54" t="s">
        <v>82</v>
      </c>
      <c r="O25" s="55">
        <v>0.29166666666666669</v>
      </c>
      <c r="P25" s="55">
        <v>0.33333333333333331</v>
      </c>
      <c r="Q25" s="56">
        <f t="shared" si="5"/>
        <v>4.166666666666663E-2</v>
      </c>
      <c r="R25" s="57">
        <f t="shared" si="6"/>
        <v>44815</v>
      </c>
      <c r="S25" s="51" t="s">
        <v>82</v>
      </c>
      <c r="T25" s="49">
        <v>0.29166666666666669</v>
      </c>
      <c r="U25" s="49">
        <v>0.33333333333333331</v>
      </c>
      <c r="V25" s="56">
        <f t="shared" si="7"/>
        <v>4.166666666666663E-2</v>
      </c>
      <c r="W25" s="58">
        <f t="shared" si="8"/>
        <v>0.12499999999999989</v>
      </c>
    </row>
    <row r="26" spans="1:23" ht="30" x14ac:dyDescent="0.25">
      <c r="A26" s="2"/>
      <c r="B26" s="2"/>
      <c r="C26" s="69" t="s">
        <v>256</v>
      </c>
      <c r="D26" s="48">
        <v>44801</v>
      </c>
      <c r="E26" s="49">
        <v>0.29166666666666669</v>
      </c>
      <c r="F26" s="49">
        <v>0.33333333333333331</v>
      </c>
      <c r="G26" s="56">
        <f t="shared" si="1"/>
        <v>4.166666666666663E-2</v>
      </c>
      <c r="H26" s="51">
        <f t="shared" si="2"/>
        <v>44802</v>
      </c>
      <c r="I26" s="51" t="s">
        <v>81</v>
      </c>
      <c r="J26" s="52">
        <v>0.29166666666666669</v>
      </c>
      <c r="K26" s="52">
        <v>0.33333333333333331</v>
      </c>
      <c r="L26" s="56">
        <f t="shared" si="3"/>
        <v>0</v>
      </c>
      <c r="M26" s="53">
        <f t="shared" si="4"/>
        <v>44808</v>
      </c>
      <c r="N26" s="54" t="s">
        <v>82</v>
      </c>
      <c r="O26" s="55">
        <v>0.29166666666666669</v>
      </c>
      <c r="P26" s="55">
        <v>0.33333333333333331</v>
      </c>
      <c r="Q26" s="56">
        <f t="shared" si="5"/>
        <v>4.166666666666663E-2</v>
      </c>
      <c r="R26" s="57">
        <f t="shared" si="6"/>
        <v>44816</v>
      </c>
      <c r="S26" s="51" t="s">
        <v>82</v>
      </c>
      <c r="T26" s="49">
        <v>0.29166666666666669</v>
      </c>
      <c r="U26" s="49">
        <v>0.33333333333333331</v>
      </c>
      <c r="V26" s="56">
        <f t="shared" si="7"/>
        <v>4.166666666666663E-2</v>
      </c>
      <c r="W26" s="58">
        <f t="shared" si="8"/>
        <v>0.12499999999999989</v>
      </c>
    </row>
    <row r="27" spans="1:23" ht="90" x14ac:dyDescent="0.25">
      <c r="A27" s="2"/>
      <c r="B27" s="2"/>
      <c r="C27" s="69" t="s">
        <v>257</v>
      </c>
      <c r="D27" s="48">
        <v>44802</v>
      </c>
      <c r="E27" s="49">
        <v>0.29166666666666669</v>
      </c>
      <c r="F27" s="49">
        <v>0.33333333333333331</v>
      </c>
      <c r="G27" s="56">
        <f t="shared" si="1"/>
        <v>4.166666666666663E-2</v>
      </c>
      <c r="H27" s="51">
        <f t="shared" si="2"/>
        <v>44803</v>
      </c>
      <c r="I27" s="51" t="s">
        <v>81</v>
      </c>
      <c r="J27" s="52">
        <v>0.29166666666666669</v>
      </c>
      <c r="K27" s="52">
        <v>0.33333333333333331</v>
      </c>
      <c r="L27" s="56">
        <f t="shared" si="3"/>
        <v>0</v>
      </c>
      <c r="M27" s="53">
        <f t="shared" si="4"/>
        <v>44809</v>
      </c>
      <c r="N27" s="54" t="s">
        <v>82</v>
      </c>
      <c r="O27" s="55">
        <v>0.29166666666666669</v>
      </c>
      <c r="P27" s="55">
        <v>0.33333333333333331</v>
      </c>
      <c r="Q27" s="56">
        <f t="shared" si="5"/>
        <v>4.166666666666663E-2</v>
      </c>
      <c r="R27" s="57">
        <f t="shared" si="6"/>
        <v>44817</v>
      </c>
      <c r="S27" s="51" t="s">
        <v>82</v>
      </c>
      <c r="T27" s="49">
        <v>0.29166666666666669</v>
      </c>
      <c r="U27" s="49">
        <v>0.33333333333333331</v>
      </c>
      <c r="V27" s="56">
        <f t="shared" si="7"/>
        <v>4.166666666666663E-2</v>
      </c>
      <c r="W27" s="58">
        <f t="shared" si="8"/>
        <v>0.12499999999999989</v>
      </c>
    </row>
    <row r="28" spans="1:23" ht="30" x14ac:dyDescent="0.25">
      <c r="A28" s="2"/>
      <c r="C28" s="69" t="s">
        <v>258</v>
      </c>
      <c r="D28" s="48">
        <v>44803</v>
      </c>
      <c r="E28" s="49">
        <v>0.29166666666666669</v>
      </c>
      <c r="F28" s="49">
        <v>0.33333333333333331</v>
      </c>
      <c r="G28" s="56">
        <f t="shared" si="1"/>
        <v>4.166666666666663E-2</v>
      </c>
      <c r="H28" s="51">
        <f t="shared" si="2"/>
        <v>44804</v>
      </c>
      <c r="I28" s="51" t="s">
        <v>81</v>
      </c>
      <c r="J28" s="52">
        <v>0.29166666666666669</v>
      </c>
      <c r="K28" s="52">
        <v>0.33333333333333331</v>
      </c>
      <c r="L28" s="56">
        <f t="shared" si="3"/>
        <v>0</v>
      </c>
      <c r="M28" s="53">
        <f t="shared" si="4"/>
        <v>44810</v>
      </c>
      <c r="N28" s="54" t="s">
        <v>82</v>
      </c>
      <c r="O28" s="55">
        <v>0.29166666666666669</v>
      </c>
      <c r="P28" s="55">
        <v>0.33333333333333331</v>
      </c>
      <c r="Q28" s="56">
        <f t="shared" si="5"/>
        <v>4.166666666666663E-2</v>
      </c>
      <c r="R28" s="57">
        <f t="shared" si="6"/>
        <v>44818</v>
      </c>
      <c r="S28" s="51" t="s">
        <v>82</v>
      </c>
      <c r="T28" s="49">
        <v>0.29166666666666669</v>
      </c>
      <c r="U28" s="49">
        <v>0.33333333333333331</v>
      </c>
      <c r="V28" s="56">
        <f t="shared" si="7"/>
        <v>4.166666666666663E-2</v>
      </c>
      <c r="W28" s="58">
        <f t="shared" si="8"/>
        <v>0.12499999999999989</v>
      </c>
    </row>
    <row r="29" spans="1:23" ht="30" x14ac:dyDescent="0.25">
      <c r="A29" s="2"/>
      <c r="B29" s="2"/>
      <c r="C29" s="69" t="s">
        <v>259</v>
      </c>
      <c r="D29" s="48">
        <v>44804</v>
      </c>
      <c r="E29" s="49">
        <v>0.29166666666666669</v>
      </c>
      <c r="F29" s="49">
        <v>0.33333333333333331</v>
      </c>
      <c r="G29" s="56">
        <f t="shared" si="1"/>
        <v>4.166666666666663E-2</v>
      </c>
      <c r="H29" s="51">
        <f t="shared" si="2"/>
        <v>44805</v>
      </c>
      <c r="I29" s="51" t="s">
        <v>81</v>
      </c>
      <c r="J29" s="52">
        <v>0.29166666666666669</v>
      </c>
      <c r="K29" s="52">
        <v>0.33333333333333331</v>
      </c>
      <c r="L29" s="56">
        <f t="shared" si="3"/>
        <v>0</v>
      </c>
      <c r="M29" s="53">
        <f t="shared" si="4"/>
        <v>44811</v>
      </c>
      <c r="N29" s="54" t="s">
        <v>82</v>
      </c>
      <c r="O29" s="55">
        <v>0.29166666666666669</v>
      </c>
      <c r="P29" s="55">
        <v>0.33333333333333331</v>
      </c>
      <c r="Q29" s="56">
        <f t="shared" si="5"/>
        <v>4.166666666666663E-2</v>
      </c>
      <c r="R29" s="57">
        <f t="shared" si="6"/>
        <v>44819</v>
      </c>
      <c r="S29" s="51" t="s">
        <v>82</v>
      </c>
      <c r="T29" s="49">
        <v>0.29166666666666669</v>
      </c>
      <c r="U29" s="49">
        <v>0.33333333333333331</v>
      </c>
      <c r="V29" s="56">
        <f t="shared" si="7"/>
        <v>4.166666666666663E-2</v>
      </c>
      <c r="W29" s="58">
        <f t="shared" si="8"/>
        <v>0.12499999999999989</v>
      </c>
    </row>
    <row r="30" spans="1:23" x14ac:dyDescent="0.25">
      <c r="A30" s="2"/>
      <c r="B30" s="2"/>
      <c r="C30" s="69" t="s">
        <v>260</v>
      </c>
      <c r="D30" s="48">
        <v>44805</v>
      </c>
      <c r="E30" s="49">
        <v>0.29166666666666669</v>
      </c>
      <c r="F30" s="49">
        <v>0.33333333333333331</v>
      </c>
      <c r="G30" s="56">
        <f t="shared" si="1"/>
        <v>4.166666666666663E-2</v>
      </c>
      <c r="H30" s="51">
        <f t="shared" si="2"/>
        <v>44806</v>
      </c>
      <c r="I30" s="51" t="s">
        <v>81</v>
      </c>
      <c r="J30" s="52">
        <v>0.29166666666666669</v>
      </c>
      <c r="K30" s="52">
        <v>0.33333333333333331</v>
      </c>
      <c r="L30" s="56">
        <f t="shared" si="3"/>
        <v>0</v>
      </c>
      <c r="M30" s="53">
        <f t="shared" si="4"/>
        <v>44812</v>
      </c>
      <c r="N30" s="54" t="s">
        <v>82</v>
      </c>
      <c r="O30" s="55">
        <v>0.29166666666666669</v>
      </c>
      <c r="P30" s="55">
        <v>0.33333333333333331</v>
      </c>
      <c r="Q30" s="56">
        <f t="shared" si="5"/>
        <v>4.166666666666663E-2</v>
      </c>
      <c r="R30" s="57">
        <f t="shared" si="6"/>
        <v>44820</v>
      </c>
      <c r="S30" s="51" t="s">
        <v>82</v>
      </c>
      <c r="T30" s="49">
        <v>0.29166666666666669</v>
      </c>
      <c r="U30" s="49">
        <v>0.33333333333333331</v>
      </c>
      <c r="V30" s="56">
        <f t="shared" si="7"/>
        <v>4.166666666666663E-2</v>
      </c>
      <c r="W30" s="58">
        <f t="shared" si="8"/>
        <v>0.12499999999999989</v>
      </c>
    </row>
    <row r="31" spans="1:23" ht="45" x14ac:dyDescent="0.25">
      <c r="A31" s="2"/>
      <c r="B31" s="2"/>
      <c r="C31" s="69" t="s">
        <v>261</v>
      </c>
      <c r="D31" s="48">
        <v>44806</v>
      </c>
      <c r="E31" s="49">
        <v>0.29166666666666669</v>
      </c>
      <c r="F31" s="49">
        <v>0.33333333333333331</v>
      </c>
      <c r="G31" s="56">
        <f t="shared" si="1"/>
        <v>4.166666666666663E-2</v>
      </c>
      <c r="H31" s="51">
        <f t="shared" si="2"/>
        <v>44807</v>
      </c>
      <c r="I31" s="51" t="s">
        <v>81</v>
      </c>
      <c r="J31" s="52">
        <v>0.29166666666666669</v>
      </c>
      <c r="K31" s="52">
        <v>0.33333333333333331</v>
      </c>
      <c r="L31" s="56">
        <f t="shared" si="3"/>
        <v>0</v>
      </c>
      <c r="M31" s="53">
        <f t="shared" si="4"/>
        <v>44813</v>
      </c>
      <c r="N31" s="54" t="s">
        <v>82</v>
      </c>
      <c r="O31" s="55">
        <v>0.29166666666666669</v>
      </c>
      <c r="P31" s="55">
        <v>0.33333333333333331</v>
      </c>
      <c r="Q31" s="56">
        <f t="shared" si="5"/>
        <v>4.166666666666663E-2</v>
      </c>
      <c r="R31" s="57">
        <f t="shared" si="6"/>
        <v>44821</v>
      </c>
      <c r="S31" s="51" t="s">
        <v>82</v>
      </c>
      <c r="T31" s="49">
        <v>0.29166666666666669</v>
      </c>
      <c r="U31" s="49">
        <v>0.33333333333333331</v>
      </c>
      <c r="V31" s="56">
        <f t="shared" si="7"/>
        <v>4.166666666666663E-2</v>
      </c>
      <c r="W31" s="58">
        <f t="shared" si="8"/>
        <v>0.12499999999999989</v>
      </c>
    </row>
    <row r="32" spans="1:23" ht="45" x14ac:dyDescent="0.25">
      <c r="A32" s="2"/>
      <c r="B32" s="2"/>
      <c r="C32" s="69" t="s">
        <v>262</v>
      </c>
      <c r="D32" s="48">
        <v>44807</v>
      </c>
      <c r="E32" s="49">
        <v>0.29166666666666669</v>
      </c>
      <c r="F32" s="49">
        <v>0.33333333333333331</v>
      </c>
      <c r="G32" s="56">
        <f t="shared" si="1"/>
        <v>4.166666666666663E-2</v>
      </c>
      <c r="H32" s="51">
        <f t="shared" si="2"/>
        <v>44808</v>
      </c>
      <c r="I32" s="51" t="s">
        <v>81</v>
      </c>
      <c r="J32" s="52">
        <v>0.29166666666666669</v>
      </c>
      <c r="K32" s="52">
        <v>0.33333333333333331</v>
      </c>
      <c r="L32" s="56">
        <f t="shared" si="3"/>
        <v>0</v>
      </c>
      <c r="M32" s="53">
        <f t="shared" si="4"/>
        <v>44814</v>
      </c>
      <c r="N32" s="54" t="s">
        <v>82</v>
      </c>
      <c r="O32" s="55">
        <v>0.29166666666666669</v>
      </c>
      <c r="P32" s="55">
        <v>0.33333333333333331</v>
      </c>
      <c r="Q32" s="56">
        <f t="shared" si="5"/>
        <v>4.166666666666663E-2</v>
      </c>
      <c r="R32" s="57">
        <f t="shared" si="6"/>
        <v>44822</v>
      </c>
      <c r="S32" s="51" t="s">
        <v>82</v>
      </c>
      <c r="T32" s="49">
        <v>0.29166666666666669</v>
      </c>
      <c r="U32" s="49">
        <v>0.33333333333333331</v>
      </c>
      <c r="V32" s="56">
        <f t="shared" si="7"/>
        <v>4.166666666666663E-2</v>
      </c>
      <c r="W32" s="58">
        <f t="shared" si="8"/>
        <v>0.12499999999999989</v>
      </c>
    </row>
    <row r="33" spans="1:23" ht="30" x14ac:dyDescent="0.25">
      <c r="A33" s="2"/>
      <c r="B33" s="2"/>
      <c r="C33" s="69" t="s">
        <v>263</v>
      </c>
      <c r="D33" s="48">
        <v>44808</v>
      </c>
      <c r="E33" s="49">
        <v>0.29166666666666669</v>
      </c>
      <c r="F33" s="49">
        <v>0.33333333333333331</v>
      </c>
      <c r="G33" s="56">
        <f t="shared" si="1"/>
        <v>4.166666666666663E-2</v>
      </c>
      <c r="H33" s="51">
        <f t="shared" si="2"/>
        <v>44809</v>
      </c>
      <c r="I33" s="51" t="s">
        <v>81</v>
      </c>
      <c r="J33" s="52">
        <v>0.29166666666666669</v>
      </c>
      <c r="K33" s="52">
        <v>0.33333333333333331</v>
      </c>
      <c r="L33" s="56">
        <f t="shared" si="3"/>
        <v>0</v>
      </c>
      <c r="M33" s="53">
        <f t="shared" si="4"/>
        <v>44815</v>
      </c>
      <c r="N33" s="54" t="s">
        <v>82</v>
      </c>
      <c r="O33" s="55">
        <v>0.29166666666666669</v>
      </c>
      <c r="P33" s="55">
        <v>0.33333333333333331</v>
      </c>
      <c r="Q33" s="56">
        <f t="shared" si="5"/>
        <v>4.166666666666663E-2</v>
      </c>
      <c r="R33" s="57">
        <f t="shared" si="6"/>
        <v>44823</v>
      </c>
      <c r="S33" s="51" t="s">
        <v>82</v>
      </c>
      <c r="T33" s="49">
        <v>0.29166666666666669</v>
      </c>
      <c r="U33" s="49">
        <v>0.33333333333333331</v>
      </c>
      <c r="V33" s="56">
        <f t="shared" si="7"/>
        <v>4.166666666666663E-2</v>
      </c>
      <c r="W33" s="58">
        <f t="shared" si="8"/>
        <v>0.12499999999999989</v>
      </c>
    </row>
    <row r="34" spans="1:23" ht="30" x14ac:dyDescent="0.25">
      <c r="A34" s="2"/>
      <c r="B34" s="2"/>
      <c r="C34" s="69" t="s">
        <v>264</v>
      </c>
      <c r="D34" s="48">
        <v>44809</v>
      </c>
      <c r="E34" s="49">
        <v>0.29166666666666669</v>
      </c>
      <c r="F34" s="49">
        <v>0.33333333333333331</v>
      </c>
      <c r="G34" s="56">
        <f t="shared" si="1"/>
        <v>4.166666666666663E-2</v>
      </c>
      <c r="H34" s="51">
        <f t="shared" si="2"/>
        <v>44810</v>
      </c>
      <c r="I34" s="51" t="s">
        <v>81</v>
      </c>
      <c r="J34" s="52">
        <v>0.29166666666666669</v>
      </c>
      <c r="K34" s="52">
        <v>0.33333333333333331</v>
      </c>
      <c r="L34" s="56">
        <f t="shared" si="3"/>
        <v>0</v>
      </c>
      <c r="M34" s="53">
        <f t="shared" si="4"/>
        <v>44816</v>
      </c>
      <c r="N34" s="54" t="s">
        <v>82</v>
      </c>
      <c r="O34" s="55">
        <v>0.29166666666666669</v>
      </c>
      <c r="P34" s="55">
        <v>0.33333333333333331</v>
      </c>
      <c r="Q34" s="56">
        <f t="shared" si="5"/>
        <v>4.166666666666663E-2</v>
      </c>
      <c r="R34" s="57">
        <f t="shared" si="6"/>
        <v>44824</v>
      </c>
      <c r="S34" s="51" t="s">
        <v>82</v>
      </c>
      <c r="T34" s="49">
        <v>0.29166666666666669</v>
      </c>
      <c r="U34" s="49">
        <v>0.33333333333333331</v>
      </c>
      <c r="V34" s="56">
        <f t="shared" si="7"/>
        <v>4.166666666666663E-2</v>
      </c>
      <c r="W34" s="58">
        <f t="shared" si="8"/>
        <v>0.12499999999999989</v>
      </c>
    </row>
    <row r="35" spans="1:23" ht="30" x14ac:dyDescent="0.25">
      <c r="A35" s="2"/>
      <c r="B35" s="2"/>
      <c r="C35" s="69" t="s">
        <v>265</v>
      </c>
      <c r="D35" s="48">
        <v>44810</v>
      </c>
      <c r="E35" s="49">
        <v>0.29166666666666669</v>
      </c>
      <c r="F35" s="49">
        <v>0.33333333333333331</v>
      </c>
      <c r="G35" s="56">
        <f t="shared" si="1"/>
        <v>4.166666666666663E-2</v>
      </c>
      <c r="H35" s="51">
        <f t="shared" si="2"/>
        <v>44811</v>
      </c>
      <c r="I35" s="51" t="s">
        <v>81</v>
      </c>
      <c r="J35" s="52">
        <v>0.29166666666666669</v>
      </c>
      <c r="K35" s="52">
        <v>0.33333333333333331</v>
      </c>
      <c r="L35" s="56">
        <f t="shared" si="3"/>
        <v>0</v>
      </c>
      <c r="M35" s="53">
        <f t="shared" si="4"/>
        <v>44817</v>
      </c>
      <c r="N35" s="54" t="s">
        <v>82</v>
      </c>
      <c r="O35" s="55">
        <v>0.29166666666666669</v>
      </c>
      <c r="P35" s="55">
        <v>0.33333333333333331</v>
      </c>
      <c r="Q35" s="56">
        <f t="shared" si="5"/>
        <v>4.166666666666663E-2</v>
      </c>
      <c r="R35" s="57">
        <f t="shared" si="6"/>
        <v>44825</v>
      </c>
      <c r="S35" s="51" t="s">
        <v>82</v>
      </c>
      <c r="T35" s="49">
        <v>0.29166666666666669</v>
      </c>
      <c r="U35" s="49">
        <v>0.33333333333333331</v>
      </c>
      <c r="V35" s="56">
        <f t="shared" si="7"/>
        <v>4.166666666666663E-2</v>
      </c>
      <c r="W35" s="58">
        <f t="shared" si="8"/>
        <v>0.12499999999999989</v>
      </c>
    </row>
    <row r="36" spans="1:23" ht="30.75" thickBot="1" x14ac:dyDescent="0.3">
      <c r="A36" s="2"/>
      <c r="B36" s="2"/>
      <c r="C36" s="69" t="s">
        <v>266</v>
      </c>
      <c r="D36" s="48">
        <v>44811</v>
      </c>
      <c r="E36" s="49">
        <v>0.29166666666666669</v>
      </c>
      <c r="F36" s="49">
        <v>0.33333333333333331</v>
      </c>
      <c r="G36" s="56">
        <f t="shared" si="1"/>
        <v>4.166666666666663E-2</v>
      </c>
      <c r="H36" s="51">
        <f t="shared" si="2"/>
        <v>44812</v>
      </c>
      <c r="I36" s="51" t="s">
        <v>81</v>
      </c>
      <c r="J36" s="52">
        <v>0.29166666666666669</v>
      </c>
      <c r="K36" s="52">
        <v>0.33333333333333331</v>
      </c>
      <c r="L36" s="56">
        <f t="shared" si="3"/>
        <v>0</v>
      </c>
      <c r="M36" s="53">
        <f t="shared" si="4"/>
        <v>44818</v>
      </c>
      <c r="N36" s="54" t="s">
        <v>82</v>
      </c>
      <c r="O36" s="55">
        <v>0.29166666666666669</v>
      </c>
      <c r="P36" s="55">
        <v>0.33333333333333331</v>
      </c>
      <c r="Q36" s="56">
        <f t="shared" si="5"/>
        <v>4.166666666666663E-2</v>
      </c>
      <c r="R36" s="57">
        <f t="shared" si="6"/>
        <v>44826</v>
      </c>
      <c r="S36" s="51" t="s">
        <v>82</v>
      </c>
      <c r="T36" s="49">
        <v>0.29166666666666669</v>
      </c>
      <c r="U36" s="49">
        <v>0.33333333333333331</v>
      </c>
      <c r="V36" s="56">
        <f t="shared" si="7"/>
        <v>4.166666666666663E-2</v>
      </c>
      <c r="W36" s="58">
        <f t="shared" si="8"/>
        <v>0.12499999999999989</v>
      </c>
    </row>
    <row r="37" spans="1:23" ht="15.75" thickBot="1" x14ac:dyDescent="0.3">
      <c r="C37" s="92" t="s">
        <v>83</v>
      </c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4"/>
    </row>
    <row r="38" spans="1:23" x14ac:dyDescent="0.25">
      <c r="C38" s="83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5"/>
    </row>
    <row r="39" spans="1:23" x14ac:dyDescent="0.25">
      <c r="C39" s="86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8"/>
    </row>
    <row r="40" spans="1:23" x14ac:dyDescent="0.25">
      <c r="C40" s="86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8"/>
    </row>
    <row r="41" spans="1:23" x14ac:dyDescent="0.25">
      <c r="C41" s="86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8"/>
    </row>
    <row r="42" spans="1:23" ht="15.75" thickBot="1" x14ac:dyDescent="0.3"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1"/>
    </row>
  </sheetData>
  <mergeCells count="2">
    <mergeCell ref="C37:Q37"/>
    <mergeCell ref="C38:Q42"/>
  </mergeCells>
  <dataValidations count="1">
    <dataValidation type="list" allowBlank="1" showInputMessage="1" showErrorMessage="1" sqref="N7:N36 S7:S36 I7:I36" xr:uid="{00000000-0002-0000-0C00-000000000000}">
      <formula1>"Sim, Não"</formula1>
    </dataValidation>
  </dataValidations>
  <hyperlinks>
    <hyperlink ref="A15:B15" location="'Direito do Trabalho'!A1" display="'Direito do Trabalho'!A1" xr:uid="{5E1C5430-9757-4C9A-87ED-8D58725AB499}"/>
    <hyperlink ref="A14:B14" location="'Direito Processual Civil'!A1" display="'Direito Processual Civil'!A1" xr:uid="{9356B155-1FC7-4A55-8CF9-BB8FE02F4F8A}"/>
    <hyperlink ref="A13:B13" location="'Direito Civil'!A1" display="'Direito Civil'!A1" xr:uid="{F0610F00-31C5-4766-B7FD-B3A87CE58135}"/>
    <hyperlink ref="A12:B12" location="'Direito Administrativo'!A1" display="'Direito Administrativo'!A1" xr:uid="{EC11DE7B-91AC-467E-A52B-58AC7865A2FF}"/>
    <hyperlink ref="A11:B11" location="'Direito Constitucional'!A1" display="'Direito Constitucional'!A1" xr:uid="{80EC0DCB-47FF-4EF8-A9EA-40BD4775DCC9}"/>
    <hyperlink ref="A10:B10" location="'Lei nº 8.112 1990 e alterações'!A1" display="'Lei nº 8.112 1990 e alterações'!A1" xr:uid="{98970606-EB6D-40A2-99F5-57EB3EB26B6D}"/>
    <hyperlink ref="A9:B9" location="Atualidades!A1" display="Atualidades!A1" xr:uid="{BA718E6F-3DD6-4239-B2D3-044261902B66}"/>
    <hyperlink ref="A16:B16" location="'Direito Processual do Trabalho'!A1" display="'Direito Processual do Trabalho'!A1" xr:uid="{B508B53F-9C94-4C7B-AC3A-D062B32FDE3C}"/>
    <hyperlink ref="A7:B7" location="'D1'!B7" display="'D1'!B7" xr:uid="{563B1E53-49DB-4458-8B05-E45F3C9F3243}"/>
    <hyperlink ref="A8:B8" location="'Raciocínio Lógico Matemático'!A1" display="'Raciocínio Lógico Matemático'!A1" xr:uid="{6AD88D51-A280-4AD7-AE32-304F49BFBCE1}"/>
    <hyperlink ref="B14" location="'D8'!B14" display="'D8'!B14" xr:uid="{143DE9D3-57B0-4610-9A22-8216CD80DCC3}"/>
    <hyperlink ref="A14" location="'D8'!B14" display="'D8'!B14" xr:uid="{664A6BA0-0AEC-462E-9268-FD4B9785E956}"/>
    <hyperlink ref="A17:B19" location="'D10'!B16" display="'D10'!B16" xr:uid="{76955E65-3E59-4D79-9C9D-5B512BE95D70}"/>
    <hyperlink ref="A17:B17" location="'Direito Empresarial'!A1" display="'Direito Empresarial'!A1" xr:uid="{0197F219-A3A6-42FF-B301-647550F269B9}"/>
    <hyperlink ref="A18:B18" location="'Direito Previdenciário'!A1" display="'Direito Previdenciário'!A1" xr:uid="{FA5C35D5-D7CB-4D7D-AC4A-FAD48E2AA116}"/>
    <hyperlink ref="A19:B19" location="'Direito Penal'!A1" display="'Direito Penal'!A1" xr:uid="{6C121F9A-AC98-42B5-AD74-8033721676C1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44"/>
  <sheetViews>
    <sheetView showGridLines="0" topLeftCell="A13" workbookViewId="0">
      <selection activeCell="B31" sqref="B31"/>
    </sheetView>
  </sheetViews>
  <sheetFormatPr defaultColWidth="0" defaultRowHeight="15" x14ac:dyDescent="0.25"/>
  <cols>
    <col min="1" max="1" width="9.140625" customWidth="1"/>
    <col min="2" max="2" width="46.28515625" bestFit="1" customWidth="1"/>
    <col min="3" max="3" width="38.85546875" bestFit="1" customWidth="1"/>
    <col min="4" max="4" width="11.5703125" bestFit="1" customWidth="1"/>
    <col min="5" max="7" width="9.140625" customWidth="1"/>
    <col min="8" max="8" width="11.5703125" bestFit="1" customWidth="1"/>
    <col min="9" max="10" width="9.140625" customWidth="1"/>
    <col min="11" max="11" width="9" bestFit="1" customWidth="1"/>
    <col min="12" max="12" width="9.140625" customWidth="1"/>
    <col min="13" max="13" width="11.5703125" bestFit="1" customWidth="1"/>
    <col min="14" max="17" width="9.140625" customWidth="1"/>
    <col min="18" max="18" width="11.5703125" bestFit="1" customWidth="1"/>
    <col min="19" max="22" width="9.140625" customWidth="1"/>
    <col min="23" max="23" width="13.28515625" bestFit="1" customWidth="1"/>
    <col min="24" max="24" width="2.5703125" customWidth="1"/>
    <col min="25" max="16384" width="9.140625" hidden="1"/>
  </cols>
  <sheetData>
    <row r="1" spans="1:23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</row>
    <row r="2" spans="1:23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3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</row>
    <row r="5" spans="1:23" x14ac:dyDescent="0.25">
      <c r="A5" s="2"/>
      <c r="B5" s="2"/>
      <c r="C5" s="35"/>
      <c r="D5" s="36"/>
      <c r="E5" s="37" t="s">
        <v>67</v>
      </c>
      <c r="F5" s="37"/>
      <c r="G5" s="38" t="s">
        <v>68</v>
      </c>
      <c r="H5" s="37"/>
      <c r="I5" s="37"/>
      <c r="J5" s="37" t="s">
        <v>69</v>
      </c>
      <c r="K5" s="37"/>
      <c r="L5" s="38" t="s">
        <v>70</v>
      </c>
      <c r="M5" s="36"/>
      <c r="N5" s="37"/>
      <c r="O5" s="37" t="s">
        <v>71</v>
      </c>
      <c r="P5" s="37"/>
      <c r="Q5" s="38"/>
      <c r="R5" s="36"/>
      <c r="S5" s="37"/>
      <c r="T5" s="37" t="s">
        <v>72</v>
      </c>
      <c r="U5" s="37"/>
      <c r="V5" s="38"/>
      <c r="W5" s="39" t="s">
        <v>73</v>
      </c>
    </row>
    <row r="6" spans="1:23" ht="30" x14ac:dyDescent="0.25">
      <c r="A6" s="65" t="s">
        <v>0</v>
      </c>
      <c r="B6" s="66" t="s">
        <v>74</v>
      </c>
      <c r="C6" s="40" t="s">
        <v>75</v>
      </c>
      <c r="D6" s="41" t="s">
        <v>76</v>
      </c>
      <c r="E6" s="42" t="s">
        <v>77</v>
      </c>
      <c r="F6" s="42" t="s">
        <v>78</v>
      </c>
      <c r="G6" s="43">
        <f>SUM(G7:G38)</f>
        <v>1.3333333333333313</v>
      </c>
      <c r="H6" s="44" t="s">
        <v>79</v>
      </c>
      <c r="I6" s="45" t="s">
        <v>80</v>
      </c>
      <c r="J6" s="42" t="s">
        <v>77</v>
      </c>
      <c r="K6" s="42" t="s">
        <v>78</v>
      </c>
      <c r="L6" s="43">
        <f>SUM(L7:L38)</f>
        <v>0</v>
      </c>
      <c r="M6" s="46" t="s">
        <v>79</v>
      </c>
      <c r="N6" s="44" t="s">
        <v>80</v>
      </c>
      <c r="O6" s="42" t="s">
        <v>77</v>
      </c>
      <c r="P6" s="42" t="s">
        <v>78</v>
      </c>
      <c r="Q6" s="43">
        <f>SUM(Q7:Q38)</f>
        <v>1.3333333333333313</v>
      </c>
      <c r="R6" s="44" t="s">
        <v>79</v>
      </c>
      <c r="S6" s="44" t="s">
        <v>80</v>
      </c>
      <c r="T6" s="42" t="s">
        <v>77</v>
      </c>
      <c r="U6" s="42" t="s">
        <v>78</v>
      </c>
      <c r="V6" s="43">
        <f>SUM(V7:V38)</f>
        <v>1.3333333333333313</v>
      </c>
      <c r="W6" s="47">
        <f>SUM(W7:W38)</f>
        <v>3.9999999999999991</v>
      </c>
    </row>
    <row r="7" spans="1:23" ht="30" x14ac:dyDescent="0.25">
      <c r="A7" s="62">
        <v>1</v>
      </c>
      <c r="B7" s="62" t="str">
        <f>Cronograma!B10</f>
        <v>Língua Portuguesa</v>
      </c>
      <c r="C7" s="69" t="s">
        <v>292</v>
      </c>
      <c r="D7" s="48">
        <v>44782</v>
      </c>
      <c r="E7" s="49">
        <v>0.29166666666666669</v>
      </c>
      <c r="F7" s="49">
        <v>0.33333333333333331</v>
      </c>
      <c r="G7" s="56">
        <f>F7-E7</f>
        <v>4.166666666666663E-2</v>
      </c>
      <c r="H7" s="51">
        <f t="shared" ref="H7" si="0">IF(D7="","",D7+DAY(1))</f>
        <v>44783</v>
      </c>
      <c r="I7" s="51" t="s">
        <v>81</v>
      </c>
      <c r="J7" s="52">
        <v>0.29166666666666669</v>
      </c>
      <c r="K7" s="52">
        <v>0.33333333333333331</v>
      </c>
      <c r="L7" s="56">
        <f>IF(I7="sim",K7-J7,0)</f>
        <v>0</v>
      </c>
      <c r="M7" s="53">
        <f>IF(D7="","",D7+DAY(7))</f>
        <v>44789</v>
      </c>
      <c r="N7" s="54" t="s">
        <v>82</v>
      </c>
      <c r="O7" s="55">
        <v>0.29166666666666669</v>
      </c>
      <c r="P7" s="55">
        <v>0.33333333333333331</v>
      </c>
      <c r="Q7" s="56">
        <f>IF(N7="sim",P7-O7,0)</f>
        <v>4.166666666666663E-2</v>
      </c>
      <c r="R7" s="57">
        <f>IF(D7="","",D7+DAY(15))</f>
        <v>44797</v>
      </c>
      <c r="S7" s="51" t="s">
        <v>82</v>
      </c>
      <c r="T7" s="49">
        <v>0.29166666666666669</v>
      </c>
      <c r="U7" s="49">
        <v>0.33333333333333331</v>
      </c>
      <c r="V7" s="56">
        <f>IF(S7="sim",U7-T7,0)</f>
        <v>4.166666666666663E-2</v>
      </c>
      <c r="W7" s="58">
        <f>G7+L7+Q7+V7</f>
        <v>0.12499999999999989</v>
      </c>
    </row>
    <row r="8" spans="1:23" ht="45" x14ac:dyDescent="0.25">
      <c r="A8" s="62">
        <v>2</v>
      </c>
      <c r="B8" s="62" t="str">
        <f>Cronograma!B11</f>
        <v>Raciocínio Lógico Matemático</v>
      </c>
      <c r="C8" s="69" t="s">
        <v>293</v>
      </c>
      <c r="D8" s="48">
        <v>44783</v>
      </c>
      <c r="E8" s="49">
        <v>0.29166666666666669</v>
      </c>
      <c r="F8" s="49">
        <v>0.33333333333333331</v>
      </c>
      <c r="G8" s="56">
        <f t="shared" ref="G8:G38" si="1">F8-E8</f>
        <v>4.166666666666663E-2</v>
      </c>
      <c r="H8" s="51">
        <f t="shared" ref="H8:H38" si="2">IF(D8="","",D8+DAY(1))</f>
        <v>44784</v>
      </c>
      <c r="I8" s="51" t="s">
        <v>81</v>
      </c>
      <c r="J8" s="52">
        <v>0.29166666666666669</v>
      </c>
      <c r="K8" s="52">
        <v>0.33333333333333331</v>
      </c>
      <c r="L8" s="56">
        <f t="shared" ref="L8:L38" si="3">IF(I8="sim",K8-J8,0)</f>
        <v>0</v>
      </c>
      <c r="M8" s="53">
        <f t="shared" ref="M8:M38" si="4">IF(D8="","",D8+DAY(7))</f>
        <v>44790</v>
      </c>
      <c r="N8" s="54" t="s">
        <v>82</v>
      </c>
      <c r="O8" s="55">
        <v>0.29166666666666669</v>
      </c>
      <c r="P8" s="55">
        <v>0.33333333333333331</v>
      </c>
      <c r="Q8" s="56">
        <f t="shared" ref="Q8:Q38" si="5">IF(N8="sim",P8-O8,0)</f>
        <v>4.166666666666663E-2</v>
      </c>
      <c r="R8" s="57">
        <f t="shared" ref="R8:R38" si="6">IF(D8="","",D8+DAY(15))</f>
        <v>44798</v>
      </c>
      <c r="S8" s="51" t="s">
        <v>82</v>
      </c>
      <c r="T8" s="49">
        <v>0.29166666666666669</v>
      </c>
      <c r="U8" s="49">
        <v>0.33333333333333331</v>
      </c>
      <c r="V8" s="56">
        <f t="shared" ref="V8:V38" si="7">IF(S8="sim",U8-T8,0)</f>
        <v>4.166666666666663E-2</v>
      </c>
      <c r="W8" s="58">
        <f t="shared" ref="W8:W38" si="8">G8+L8+Q8+V8</f>
        <v>0.12499999999999989</v>
      </c>
    </row>
    <row r="9" spans="1:23" ht="60" x14ac:dyDescent="0.25">
      <c r="A9" s="62">
        <v>3</v>
      </c>
      <c r="B9" s="62" t="str">
        <f>Cronograma!B12</f>
        <v>Atualidades</v>
      </c>
      <c r="C9" s="69" t="s">
        <v>294</v>
      </c>
      <c r="D9" s="48">
        <v>44784</v>
      </c>
      <c r="E9" s="49">
        <v>0.29166666666666669</v>
      </c>
      <c r="F9" s="49">
        <v>0.33333333333333331</v>
      </c>
      <c r="G9" s="56">
        <f t="shared" si="1"/>
        <v>4.166666666666663E-2</v>
      </c>
      <c r="H9" s="51">
        <f t="shared" si="2"/>
        <v>44785</v>
      </c>
      <c r="I9" s="51" t="s">
        <v>81</v>
      </c>
      <c r="J9" s="52">
        <v>0.29166666666666669</v>
      </c>
      <c r="K9" s="52">
        <v>0.33333333333333331</v>
      </c>
      <c r="L9" s="56">
        <f t="shared" si="3"/>
        <v>0</v>
      </c>
      <c r="M9" s="53">
        <f t="shared" si="4"/>
        <v>44791</v>
      </c>
      <c r="N9" s="54" t="s">
        <v>82</v>
      </c>
      <c r="O9" s="55">
        <v>0.29166666666666669</v>
      </c>
      <c r="P9" s="55">
        <v>0.33333333333333331</v>
      </c>
      <c r="Q9" s="56">
        <f t="shared" si="5"/>
        <v>4.166666666666663E-2</v>
      </c>
      <c r="R9" s="57">
        <f t="shared" si="6"/>
        <v>44799</v>
      </c>
      <c r="S9" s="51" t="s">
        <v>82</v>
      </c>
      <c r="T9" s="49">
        <v>0.29166666666666669</v>
      </c>
      <c r="U9" s="49">
        <v>0.33333333333333331</v>
      </c>
      <c r="V9" s="56">
        <f t="shared" si="7"/>
        <v>4.166666666666663E-2</v>
      </c>
      <c r="W9" s="58">
        <f t="shared" si="8"/>
        <v>0.12499999999999989</v>
      </c>
    </row>
    <row r="10" spans="1:23" ht="45" x14ac:dyDescent="0.25">
      <c r="A10" s="62">
        <v>4</v>
      </c>
      <c r="B10" s="62" t="str">
        <f>Cronograma!B13</f>
        <v>Legislação: Lei nº 8.112/1990 e alterações</v>
      </c>
      <c r="C10" s="69" t="s">
        <v>295</v>
      </c>
      <c r="D10" s="48">
        <v>44785</v>
      </c>
      <c r="E10" s="49">
        <v>0.29166666666666669</v>
      </c>
      <c r="F10" s="49">
        <v>0.33333333333333331</v>
      </c>
      <c r="G10" s="56">
        <f t="shared" si="1"/>
        <v>4.166666666666663E-2</v>
      </c>
      <c r="H10" s="51">
        <f t="shared" si="2"/>
        <v>44786</v>
      </c>
      <c r="I10" s="51" t="s">
        <v>81</v>
      </c>
      <c r="J10" s="52">
        <v>0.29166666666666669</v>
      </c>
      <c r="K10" s="52">
        <v>0.33333333333333331</v>
      </c>
      <c r="L10" s="56">
        <f t="shared" si="3"/>
        <v>0</v>
      </c>
      <c r="M10" s="53">
        <f t="shared" si="4"/>
        <v>44792</v>
      </c>
      <c r="N10" s="54" t="s">
        <v>82</v>
      </c>
      <c r="O10" s="55">
        <v>0.29166666666666669</v>
      </c>
      <c r="P10" s="55">
        <v>0.33333333333333331</v>
      </c>
      <c r="Q10" s="56">
        <f t="shared" si="5"/>
        <v>4.166666666666663E-2</v>
      </c>
      <c r="R10" s="57">
        <f t="shared" si="6"/>
        <v>44800</v>
      </c>
      <c r="S10" s="51" t="s">
        <v>82</v>
      </c>
      <c r="T10" s="49">
        <v>0.29166666666666669</v>
      </c>
      <c r="U10" s="49">
        <v>0.33333333333333331</v>
      </c>
      <c r="V10" s="56">
        <f t="shared" si="7"/>
        <v>4.166666666666663E-2</v>
      </c>
      <c r="W10" s="58">
        <f t="shared" si="8"/>
        <v>0.12499999999999989</v>
      </c>
    </row>
    <row r="11" spans="1:23" ht="30" x14ac:dyDescent="0.25">
      <c r="A11" s="62">
        <v>5</v>
      </c>
      <c r="B11" s="62" t="str">
        <f>Cronograma!B14</f>
        <v>Direito Constitucional</v>
      </c>
      <c r="C11" s="69" t="s">
        <v>296</v>
      </c>
      <c r="D11" s="48">
        <v>44786</v>
      </c>
      <c r="E11" s="49">
        <v>0.29166666666666669</v>
      </c>
      <c r="F11" s="49">
        <v>0.33333333333333331</v>
      </c>
      <c r="G11" s="56">
        <f t="shared" si="1"/>
        <v>4.166666666666663E-2</v>
      </c>
      <c r="H11" s="51">
        <f t="shared" si="2"/>
        <v>44787</v>
      </c>
      <c r="I11" s="51" t="s">
        <v>81</v>
      </c>
      <c r="J11" s="52">
        <v>0.29166666666666669</v>
      </c>
      <c r="K11" s="52">
        <v>0.33333333333333331</v>
      </c>
      <c r="L11" s="56">
        <f t="shared" si="3"/>
        <v>0</v>
      </c>
      <c r="M11" s="53">
        <f t="shared" si="4"/>
        <v>44793</v>
      </c>
      <c r="N11" s="54" t="s">
        <v>82</v>
      </c>
      <c r="O11" s="55">
        <v>0.29166666666666669</v>
      </c>
      <c r="P11" s="55">
        <v>0.33333333333333331</v>
      </c>
      <c r="Q11" s="56">
        <f t="shared" si="5"/>
        <v>4.166666666666663E-2</v>
      </c>
      <c r="R11" s="57">
        <f t="shared" si="6"/>
        <v>44801</v>
      </c>
      <c r="S11" s="51" t="s">
        <v>82</v>
      </c>
      <c r="T11" s="49">
        <v>0.29166666666666669</v>
      </c>
      <c r="U11" s="49">
        <v>0.33333333333333331</v>
      </c>
      <c r="V11" s="56">
        <f t="shared" si="7"/>
        <v>4.166666666666663E-2</v>
      </c>
      <c r="W11" s="58">
        <f t="shared" si="8"/>
        <v>0.12499999999999989</v>
      </c>
    </row>
    <row r="12" spans="1:23" ht="45" x14ac:dyDescent="0.25">
      <c r="A12" s="62">
        <v>6</v>
      </c>
      <c r="B12" s="62" t="str">
        <f>Cronograma!B15</f>
        <v>Direito Administrativo</v>
      </c>
      <c r="C12" s="69" t="s">
        <v>297</v>
      </c>
      <c r="D12" s="48">
        <v>44787</v>
      </c>
      <c r="E12" s="49">
        <v>0.29166666666666669</v>
      </c>
      <c r="F12" s="49">
        <v>0.33333333333333331</v>
      </c>
      <c r="G12" s="56">
        <f t="shared" si="1"/>
        <v>4.166666666666663E-2</v>
      </c>
      <c r="H12" s="51">
        <f t="shared" si="2"/>
        <v>44788</v>
      </c>
      <c r="I12" s="51" t="s">
        <v>81</v>
      </c>
      <c r="J12" s="52">
        <v>0.29166666666666669</v>
      </c>
      <c r="K12" s="52">
        <v>0.33333333333333331</v>
      </c>
      <c r="L12" s="56">
        <f t="shared" si="3"/>
        <v>0</v>
      </c>
      <c r="M12" s="53">
        <f t="shared" si="4"/>
        <v>44794</v>
      </c>
      <c r="N12" s="54" t="s">
        <v>82</v>
      </c>
      <c r="O12" s="55">
        <v>0.29166666666666669</v>
      </c>
      <c r="P12" s="55">
        <v>0.33333333333333331</v>
      </c>
      <c r="Q12" s="56">
        <f t="shared" si="5"/>
        <v>4.166666666666663E-2</v>
      </c>
      <c r="R12" s="57">
        <f t="shared" si="6"/>
        <v>44802</v>
      </c>
      <c r="S12" s="51" t="s">
        <v>82</v>
      </c>
      <c r="T12" s="49">
        <v>0.29166666666666669</v>
      </c>
      <c r="U12" s="49">
        <v>0.33333333333333331</v>
      </c>
      <c r="V12" s="56">
        <f t="shared" si="7"/>
        <v>4.166666666666663E-2</v>
      </c>
      <c r="W12" s="58">
        <f t="shared" si="8"/>
        <v>0.12499999999999989</v>
      </c>
    </row>
    <row r="13" spans="1:23" ht="45" x14ac:dyDescent="0.25">
      <c r="A13" s="62">
        <v>7</v>
      </c>
      <c r="B13" s="62" t="str">
        <f>Cronograma!B16</f>
        <v>Direito Civil</v>
      </c>
      <c r="C13" s="69" t="s">
        <v>298</v>
      </c>
      <c r="D13" s="48">
        <v>44788</v>
      </c>
      <c r="E13" s="49">
        <v>0.29166666666666669</v>
      </c>
      <c r="F13" s="49">
        <v>0.33333333333333331</v>
      </c>
      <c r="G13" s="56">
        <f t="shared" si="1"/>
        <v>4.166666666666663E-2</v>
      </c>
      <c r="H13" s="51">
        <f t="shared" si="2"/>
        <v>44789</v>
      </c>
      <c r="I13" s="51" t="s">
        <v>81</v>
      </c>
      <c r="J13" s="52">
        <v>0.29166666666666669</v>
      </c>
      <c r="K13" s="52">
        <v>0.33333333333333331</v>
      </c>
      <c r="L13" s="56">
        <f t="shared" si="3"/>
        <v>0</v>
      </c>
      <c r="M13" s="53">
        <f t="shared" si="4"/>
        <v>44795</v>
      </c>
      <c r="N13" s="54" t="s">
        <v>82</v>
      </c>
      <c r="O13" s="55">
        <v>0.29166666666666669</v>
      </c>
      <c r="P13" s="55">
        <v>0.33333333333333331</v>
      </c>
      <c r="Q13" s="56">
        <f t="shared" si="5"/>
        <v>4.166666666666663E-2</v>
      </c>
      <c r="R13" s="57">
        <f t="shared" si="6"/>
        <v>44803</v>
      </c>
      <c r="S13" s="51" t="s">
        <v>82</v>
      </c>
      <c r="T13" s="49">
        <v>0.29166666666666669</v>
      </c>
      <c r="U13" s="49">
        <v>0.33333333333333331</v>
      </c>
      <c r="V13" s="56">
        <f t="shared" si="7"/>
        <v>4.166666666666663E-2</v>
      </c>
      <c r="W13" s="58">
        <f t="shared" si="8"/>
        <v>0.12499999999999989</v>
      </c>
    </row>
    <row r="14" spans="1:23" ht="30" x14ac:dyDescent="0.25">
      <c r="A14" s="62">
        <v>8</v>
      </c>
      <c r="B14" s="62" t="str">
        <f>Cronograma!B17</f>
        <v>Direito Processual Civil</v>
      </c>
      <c r="C14" s="69" t="s">
        <v>299</v>
      </c>
      <c r="D14" s="48">
        <v>44789</v>
      </c>
      <c r="E14" s="49">
        <v>0.29166666666666669</v>
      </c>
      <c r="F14" s="49">
        <v>0.33333333333333331</v>
      </c>
      <c r="G14" s="56">
        <f t="shared" si="1"/>
        <v>4.166666666666663E-2</v>
      </c>
      <c r="H14" s="51">
        <f t="shared" si="2"/>
        <v>44790</v>
      </c>
      <c r="I14" s="51" t="s">
        <v>81</v>
      </c>
      <c r="J14" s="52">
        <v>0.29166666666666669</v>
      </c>
      <c r="K14" s="52">
        <v>0.33333333333333331</v>
      </c>
      <c r="L14" s="56">
        <f t="shared" si="3"/>
        <v>0</v>
      </c>
      <c r="M14" s="53">
        <f t="shared" si="4"/>
        <v>44796</v>
      </c>
      <c r="N14" s="54" t="s">
        <v>82</v>
      </c>
      <c r="O14" s="55">
        <v>0.29166666666666669</v>
      </c>
      <c r="P14" s="55">
        <v>0.33333333333333331</v>
      </c>
      <c r="Q14" s="56">
        <f t="shared" si="5"/>
        <v>4.166666666666663E-2</v>
      </c>
      <c r="R14" s="57">
        <f t="shared" si="6"/>
        <v>44804</v>
      </c>
      <c r="S14" s="51" t="s">
        <v>82</v>
      </c>
      <c r="T14" s="49">
        <v>0.29166666666666669</v>
      </c>
      <c r="U14" s="49">
        <v>0.33333333333333331</v>
      </c>
      <c r="V14" s="56">
        <f t="shared" si="7"/>
        <v>4.166666666666663E-2</v>
      </c>
      <c r="W14" s="58">
        <f t="shared" si="8"/>
        <v>0.12499999999999989</v>
      </c>
    </row>
    <row r="15" spans="1:23" ht="30" x14ac:dyDescent="0.25">
      <c r="A15" s="62">
        <v>9</v>
      </c>
      <c r="B15" s="62" t="str">
        <f>Cronograma!B18</f>
        <v>Direito do Trabalho</v>
      </c>
      <c r="C15" s="69" t="s">
        <v>300</v>
      </c>
      <c r="D15" s="48">
        <v>44790</v>
      </c>
      <c r="E15" s="49">
        <v>0.29166666666666669</v>
      </c>
      <c r="F15" s="49">
        <v>0.33333333333333331</v>
      </c>
      <c r="G15" s="56">
        <f t="shared" si="1"/>
        <v>4.166666666666663E-2</v>
      </c>
      <c r="H15" s="51">
        <f t="shared" si="2"/>
        <v>44791</v>
      </c>
      <c r="I15" s="51" t="s">
        <v>81</v>
      </c>
      <c r="J15" s="52">
        <v>0.29166666666666669</v>
      </c>
      <c r="K15" s="52">
        <v>0.33333333333333331</v>
      </c>
      <c r="L15" s="56">
        <f t="shared" si="3"/>
        <v>0</v>
      </c>
      <c r="M15" s="53">
        <f t="shared" si="4"/>
        <v>44797</v>
      </c>
      <c r="N15" s="54" t="s">
        <v>82</v>
      </c>
      <c r="O15" s="55">
        <v>0.29166666666666669</v>
      </c>
      <c r="P15" s="55">
        <v>0.33333333333333331</v>
      </c>
      <c r="Q15" s="56">
        <f t="shared" si="5"/>
        <v>4.166666666666663E-2</v>
      </c>
      <c r="R15" s="57">
        <f t="shared" si="6"/>
        <v>44805</v>
      </c>
      <c r="S15" s="51" t="s">
        <v>82</v>
      </c>
      <c r="T15" s="49">
        <v>0.29166666666666669</v>
      </c>
      <c r="U15" s="49">
        <v>0.33333333333333331</v>
      </c>
      <c r="V15" s="56">
        <f t="shared" si="7"/>
        <v>4.166666666666663E-2</v>
      </c>
      <c r="W15" s="58">
        <f t="shared" si="8"/>
        <v>0.12499999999999989</v>
      </c>
    </row>
    <row r="16" spans="1:23" ht="45" x14ac:dyDescent="0.25">
      <c r="A16" s="63">
        <v>10</v>
      </c>
      <c r="B16" s="63" t="str">
        <f>Cronograma!B19</f>
        <v>Direito Processual do Trabalho</v>
      </c>
      <c r="C16" s="69" t="s">
        <v>301</v>
      </c>
      <c r="D16" s="48">
        <v>44791</v>
      </c>
      <c r="E16" s="49">
        <v>0.29166666666666669</v>
      </c>
      <c r="F16" s="49">
        <v>0.33333333333333331</v>
      </c>
      <c r="G16" s="56">
        <f t="shared" si="1"/>
        <v>4.166666666666663E-2</v>
      </c>
      <c r="H16" s="51">
        <f t="shared" si="2"/>
        <v>44792</v>
      </c>
      <c r="I16" s="51" t="s">
        <v>81</v>
      </c>
      <c r="J16" s="52">
        <v>0.29166666666666669</v>
      </c>
      <c r="K16" s="52">
        <v>0.33333333333333331</v>
      </c>
      <c r="L16" s="56">
        <f t="shared" si="3"/>
        <v>0</v>
      </c>
      <c r="M16" s="53">
        <f t="shared" si="4"/>
        <v>44798</v>
      </c>
      <c r="N16" s="54" t="s">
        <v>82</v>
      </c>
      <c r="O16" s="55">
        <v>0.29166666666666669</v>
      </c>
      <c r="P16" s="55">
        <v>0.33333333333333331</v>
      </c>
      <c r="Q16" s="56">
        <f t="shared" si="5"/>
        <v>4.166666666666663E-2</v>
      </c>
      <c r="R16" s="57">
        <f t="shared" si="6"/>
        <v>44806</v>
      </c>
      <c r="S16" s="51" t="s">
        <v>82</v>
      </c>
      <c r="T16" s="49">
        <v>0.29166666666666669</v>
      </c>
      <c r="U16" s="49">
        <v>0.33333333333333331</v>
      </c>
      <c r="V16" s="56">
        <f t="shared" si="7"/>
        <v>4.166666666666663E-2</v>
      </c>
      <c r="W16" s="58">
        <f t="shared" si="8"/>
        <v>0.12499999999999989</v>
      </c>
    </row>
    <row r="17" spans="1:23" ht="30" x14ac:dyDescent="0.25">
      <c r="A17" s="62">
        <v>11</v>
      </c>
      <c r="B17" s="62" t="str">
        <f>Cronograma!B20</f>
        <v>Direito Empresarial</v>
      </c>
      <c r="C17" s="69" t="s">
        <v>302</v>
      </c>
      <c r="D17" s="48">
        <v>44792</v>
      </c>
      <c r="E17" s="49">
        <v>0.29166666666666669</v>
      </c>
      <c r="F17" s="49">
        <v>0.33333333333333331</v>
      </c>
      <c r="G17" s="56">
        <f t="shared" si="1"/>
        <v>4.166666666666663E-2</v>
      </c>
      <c r="H17" s="51">
        <f t="shared" si="2"/>
        <v>44793</v>
      </c>
      <c r="I17" s="51" t="s">
        <v>81</v>
      </c>
      <c r="J17" s="52">
        <v>0.29166666666666669</v>
      </c>
      <c r="K17" s="52">
        <v>0.33333333333333331</v>
      </c>
      <c r="L17" s="56">
        <f t="shared" si="3"/>
        <v>0</v>
      </c>
      <c r="M17" s="53">
        <f t="shared" si="4"/>
        <v>44799</v>
      </c>
      <c r="N17" s="54" t="s">
        <v>82</v>
      </c>
      <c r="O17" s="55">
        <v>0.29166666666666669</v>
      </c>
      <c r="P17" s="55">
        <v>0.33333333333333331</v>
      </c>
      <c r="Q17" s="56">
        <f t="shared" si="5"/>
        <v>4.166666666666663E-2</v>
      </c>
      <c r="R17" s="57">
        <f t="shared" si="6"/>
        <v>44807</v>
      </c>
      <c r="S17" s="51" t="s">
        <v>82</v>
      </c>
      <c r="T17" s="49">
        <v>0.29166666666666669</v>
      </c>
      <c r="U17" s="49">
        <v>0.33333333333333331</v>
      </c>
      <c r="V17" s="56">
        <f t="shared" si="7"/>
        <v>4.166666666666663E-2</v>
      </c>
      <c r="W17" s="58">
        <f t="shared" si="8"/>
        <v>0.12499999999999989</v>
      </c>
    </row>
    <row r="18" spans="1:23" ht="60" x14ac:dyDescent="0.25">
      <c r="A18" s="62">
        <v>12</v>
      </c>
      <c r="B18" s="62" t="str">
        <f>Cronograma!B21</f>
        <v>Direito Previdenciário</v>
      </c>
      <c r="C18" s="69" t="s">
        <v>303</v>
      </c>
      <c r="D18" s="48">
        <v>44793</v>
      </c>
      <c r="E18" s="49">
        <v>0.29166666666666669</v>
      </c>
      <c r="F18" s="49">
        <v>0.33333333333333331</v>
      </c>
      <c r="G18" s="56">
        <f t="shared" si="1"/>
        <v>4.166666666666663E-2</v>
      </c>
      <c r="H18" s="51">
        <f t="shared" si="2"/>
        <v>44794</v>
      </c>
      <c r="I18" s="51" t="s">
        <v>81</v>
      </c>
      <c r="J18" s="52">
        <v>0.29166666666666669</v>
      </c>
      <c r="K18" s="52">
        <v>0.33333333333333331</v>
      </c>
      <c r="L18" s="56">
        <f t="shared" si="3"/>
        <v>0</v>
      </c>
      <c r="M18" s="53">
        <f t="shared" si="4"/>
        <v>44800</v>
      </c>
      <c r="N18" s="54" t="s">
        <v>82</v>
      </c>
      <c r="O18" s="55">
        <v>0.29166666666666669</v>
      </c>
      <c r="P18" s="55">
        <v>0.33333333333333331</v>
      </c>
      <c r="Q18" s="56">
        <f t="shared" si="5"/>
        <v>4.166666666666663E-2</v>
      </c>
      <c r="R18" s="57">
        <f t="shared" si="6"/>
        <v>44808</v>
      </c>
      <c r="S18" s="51" t="s">
        <v>82</v>
      </c>
      <c r="T18" s="49">
        <v>0.29166666666666669</v>
      </c>
      <c r="U18" s="49">
        <v>0.33333333333333331</v>
      </c>
      <c r="V18" s="56">
        <f t="shared" si="7"/>
        <v>4.166666666666663E-2</v>
      </c>
      <c r="W18" s="58">
        <f t="shared" si="8"/>
        <v>0.12499999999999989</v>
      </c>
    </row>
    <row r="19" spans="1:23" ht="30" x14ac:dyDescent="0.25">
      <c r="A19" s="62">
        <v>13</v>
      </c>
      <c r="B19" s="62" t="str">
        <f>Cronograma!B22</f>
        <v>Direito Penal</v>
      </c>
      <c r="C19" s="69" t="s">
        <v>304</v>
      </c>
      <c r="D19" s="48">
        <v>44794</v>
      </c>
      <c r="E19" s="49">
        <v>0.29166666666666669</v>
      </c>
      <c r="F19" s="49">
        <v>0.33333333333333331</v>
      </c>
      <c r="G19" s="56">
        <f t="shared" si="1"/>
        <v>4.166666666666663E-2</v>
      </c>
      <c r="H19" s="51">
        <f t="shared" si="2"/>
        <v>44795</v>
      </c>
      <c r="I19" s="51" t="s">
        <v>81</v>
      </c>
      <c r="J19" s="52">
        <v>0.29166666666666669</v>
      </c>
      <c r="K19" s="52">
        <v>0.33333333333333331</v>
      </c>
      <c r="L19" s="56">
        <f t="shared" si="3"/>
        <v>0</v>
      </c>
      <c r="M19" s="53">
        <f t="shared" si="4"/>
        <v>44801</v>
      </c>
      <c r="N19" s="54" t="s">
        <v>82</v>
      </c>
      <c r="O19" s="55">
        <v>0.29166666666666669</v>
      </c>
      <c r="P19" s="55">
        <v>0.33333333333333331</v>
      </c>
      <c r="Q19" s="56">
        <f t="shared" si="5"/>
        <v>4.166666666666663E-2</v>
      </c>
      <c r="R19" s="57">
        <f t="shared" si="6"/>
        <v>44809</v>
      </c>
      <c r="S19" s="51" t="s">
        <v>82</v>
      </c>
      <c r="T19" s="49">
        <v>0.29166666666666669</v>
      </c>
      <c r="U19" s="49">
        <v>0.33333333333333331</v>
      </c>
      <c r="V19" s="56">
        <f t="shared" si="7"/>
        <v>4.166666666666663E-2</v>
      </c>
      <c r="W19" s="58">
        <f t="shared" si="8"/>
        <v>0.12499999999999989</v>
      </c>
    </row>
    <row r="20" spans="1:23" ht="30" x14ac:dyDescent="0.25">
      <c r="A20" s="2"/>
      <c r="B20" s="2"/>
      <c r="C20" s="69" t="s">
        <v>305</v>
      </c>
      <c r="D20" s="48">
        <v>44795</v>
      </c>
      <c r="E20" s="49">
        <v>0.29166666666666669</v>
      </c>
      <c r="F20" s="49">
        <v>0.33333333333333331</v>
      </c>
      <c r="G20" s="56">
        <f t="shared" si="1"/>
        <v>4.166666666666663E-2</v>
      </c>
      <c r="H20" s="51">
        <f t="shared" si="2"/>
        <v>44796</v>
      </c>
      <c r="I20" s="51" t="s">
        <v>81</v>
      </c>
      <c r="J20" s="52">
        <v>0.29166666666666669</v>
      </c>
      <c r="K20" s="52">
        <v>0.33333333333333331</v>
      </c>
      <c r="L20" s="56">
        <f t="shared" si="3"/>
        <v>0</v>
      </c>
      <c r="M20" s="53">
        <f t="shared" si="4"/>
        <v>44802</v>
      </c>
      <c r="N20" s="54" t="s">
        <v>82</v>
      </c>
      <c r="O20" s="55">
        <v>0.29166666666666669</v>
      </c>
      <c r="P20" s="55">
        <v>0.33333333333333331</v>
      </c>
      <c r="Q20" s="56">
        <f t="shared" si="5"/>
        <v>4.166666666666663E-2</v>
      </c>
      <c r="R20" s="57">
        <f t="shared" si="6"/>
        <v>44810</v>
      </c>
      <c r="S20" s="51" t="s">
        <v>82</v>
      </c>
      <c r="T20" s="49">
        <v>0.29166666666666669</v>
      </c>
      <c r="U20" s="49">
        <v>0.33333333333333331</v>
      </c>
      <c r="V20" s="56">
        <f t="shared" si="7"/>
        <v>4.166666666666663E-2</v>
      </c>
      <c r="W20" s="58">
        <f t="shared" si="8"/>
        <v>0.12499999999999989</v>
      </c>
    </row>
    <row r="21" spans="1:23" ht="60" x14ac:dyDescent="0.25">
      <c r="A21" s="2"/>
      <c r="B21" s="2"/>
      <c r="C21" s="69" t="s">
        <v>306</v>
      </c>
      <c r="D21" s="48">
        <v>44796</v>
      </c>
      <c r="E21" s="49">
        <v>0.29166666666666669</v>
      </c>
      <c r="F21" s="49">
        <v>0.33333333333333331</v>
      </c>
      <c r="G21" s="56">
        <f t="shared" si="1"/>
        <v>4.166666666666663E-2</v>
      </c>
      <c r="H21" s="51">
        <f t="shared" si="2"/>
        <v>44797</v>
      </c>
      <c r="I21" s="51" t="s">
        <v>81</v>
      </c>
      <c r="J21" s="52">
        <v>0.29166666666666669</v>
      </c>
      <c r="K21" s="52">
        <v>0.33333333333333331</v>
      </c>
      <c r="L21" s="56">
        <f t="shared" si="3"/>
        <v>0</v>
      </c>
      <c r="M21" s="53">
        <f t="shared" si="4"/>
        <v>44803</v>
      </c>
      <c r="N21" s="54" t="s">
        <v>82</v>
      </c>
      <c r="O21" s="55">
        <v>0.29166666666666669</v>
      </c>
      <c r="P21" s="55">
        <v>0.33333333333333331</v>
      </c>
      <c r="Q21" s="56">
        <f t="shared" si="5"/>
        <v>4.166666666666663E-2</v>
      </c>
      <c r="R21" s="57">
        <f t="shared" si="6"/>
        <v>44811</v>
      </c>
      <c r="S21" s="51" t="s">
        <v>82</v>
      </c>
      <c r="T21" s="49">
        <v>0.29166666666666669</v>
      </c>
      <c r="U21" s="49">
        <v>0.33333333333333331</v>
      </c>
      <c r="V21" s="56">
        <f t="shared" si="7"/>
        <v>4.166666666666663E-2</v>
      </c>
      <c r="W21" s="58">
        <f t="shared" si="8"/>
        <v>0.12499999999999989</v>
      </c>
    </row>
    <row r="22" spans="1:23" x14ac:dyDescent="0.25">
      <c r="A22" s="2"/>
      <c r="B22" s="2"/>
      <c r="C22" s="69" t="s">
        <v>307</v>
      </c>
      <c r="D22" s="48">
        <v>44797</v>
      </c>
      <c r="E22" s="49">
        <v>0.29166666666666669</v>
      </c>
      <c r="F22" s="49">
        <v>0.33333333333333331</v>
      </c>
      <c r="G22" s="56">
        <f t="shared" si="1"/>
        <v>4.166666666666663E-2</v>
      </c>
      <c r="H22" s="51">
        <f t="shared" si="2"/>
        <v>44798</v>
      </c>
      <c r="I22" s="51" t="s">
        <v>81</v>
      </c>
      <c r="J22" s="52">
        <v>0.29166666666666669</v>
      </c>
      <c r="K22" s="52">
        <v>0.33333333333333331</v>
      </c>
      <c r="L22" s="56">
        <f t="shared" si="3"/>
        <v>0</v>
      </c>
      <c r="M22" s="53">
        <f t="shared" si="4"/>
        <v>44804</v>
      </c>
      <c r="N22" s="54" t="s">
        <v>82</v>
      </c>
      <c r="O22" s="55">
        <v>0.29166666666666669</v>
      </c>
      <c r="P22" s="55">
        <v>0.33333333333333331</v>
      </c>
      <c r="Q22" s="56">
        <f t="shared" si="5"/>
        <v>4.166666666666663E-2</v>
      </c>
      <c r="R22" s="57">
        <f t="shared" si="6"/>
        <v>44812</v>
      </c>
      <c r="S22" s="51" t="s">
        <v>82</v>
      </c>
      <c r="T22" s="49">
        <v>0.29166666666666669</v>
      </c>
      <c r="U22" s="49">
        <v>0.33333333333333331</v>
      </c>
      <c r="V22" s="56">
        <f t="shared" si="7"/>
        <v>4.166666666666663E-2</v>
      </c>
      <c r="W22" s="58">
        <f t="shared" si="8"/>
        <v>0.12499999999999989</v>
      </c>
    </row>
    <row r="23" spans="1:23" ht="60" x14ac:dyDescent="0.25">
      <c r="A23" s="2"/>
      <c r="B23" s="2"/>
      <c r="C23" s="69" t="s">
        <v>308</v>
      </c>
      <c r="D23" s="48">
        <v>44798</v>
      </c>
      <c r="E23" s="49">
        <v>0.29166666666666669</v>
      </c>
      <c r="F23" s="49">
        <v>0.33333333333333331</v>
      </c>
      <c r="G23" s="56">
        <f t="shared" si="1"/>
        <v>4.166666666666663E-2</v>
      </c>
      <c r="H23" s="51">
        <f t="shared" si="2"/>
        <v>44799</v>
      </c>
      <c r="I23" s="51" t="s">
        <v>81</v>
      </c>
      <c r="J23" s="52">
        <v>0.29166666666666669</v>
      </c>
      <c r="K23" s="52">
        <v>0.33333333333333331</v>
      </c>
      <c r="L23" s="56">
        <f t="shared" si="3"/>
        <v>0</v>
      </c>
      <c r="M23" s="53">
        <f t="shared" si="4"/>
        <v>44805</v>
      </c>
      <c r="N23" s="54" t="s">
        <v>82</v>
      </c>
      <c r="O23" s="55">
        <v>0.29166666666666669</v>
      </c>
      <c r="P23" s="55">
        <v>0.33333333333333331</v>
      </c>
      <c r="Q23" s="56">
        <f t="shared" si="5"/>
        <v>4.166666666666663E-2</v>
      </c>
      <c r="R23" s="57">
        <f t="shared" si="6"/>
        <v>44813</v>
      </c>
      <c r="S23" s="51" t="s">
        <v>82</v>
      </c>
      <c r="T23" s="49">
        <v>0.29166666666666669</v>
      </c>
      <c r="U23" s="49">
        <v>0.33333333333333331</v>
      </c>
      <c r="V23" s="56">
        <f t="shared" si="7"/>
        <v>4.166666666666663E-2</v>
      </c>
      <c r="W23" s="58">
        <f t="shared" si="8"/>
        <v>0.12499999999999989</v>
      </c>
    </row>
    <row r="24" spans="1:23" ht="30" x14ac:dyDescent="0.25">
      <c r="A24" s="2"/>
      <c r="B24" s="2"/>
      <c r="C24" s="69" t="s">
        <v>309</v>
      </c>
      <c r="D24" s="48">
        <v>44799</v>
      </c>
      <c r="E24" s="49">
        <v>0.29166666666666669</v>
      </c>
      <c r="F24" s="49">
        <v>0.33333333333333331</v>
      </c>
      <c r="G24" s="56">
        <f t="shared" si="1"/>
        <v>4.166666666666663E-2</v>
      </c>
      <c r="H24" s="51">
        <f t="shared" si="2"/>
        <v>44800</v>
      </c>
      <c r="I24" s="51" t="s">
        <v>81</v>
      </c>
      <c r="J24" s="52">
        <v>0.29166666666666669</v>
      </c>
      <c r="K24" s="52">
        <v>0.33333333333333331</v>
      </c>
      <c r="L24" s="56">
        <f t="shared" si="3"/>
        <v>0</v>
      </c>
      <c r="M24" s="53">
        <f t="shared" si="4"/>
        <v>44806</v>
      </c>
      <c r="N24" s="54" t="s">
        <v>82</v>
      </c>
      <c r="O24" s="55">
        <v>0.29166666666666669</v>
      </c>
      <c r="P24" s="55">
        <v>0.33333333333333331</v>
      </c>
      <c r="Q24" s="56">
        <f t="shared" si="5"/>
        <v>4.166666666666663E-2</v>
      </c>
      <c r="R24" s="57">
        <f t="shared" si="6"/>
        <v>44814</v>
      </c>
      <c r="S24" s="51" t="s">
        <v>82</v>
      </c>
      <c r="T24" s="49">
        <v>0.29166666666666669</v>
      </c>
      <c r="U24" s="49">
        <v>0.33333333333333331</v>
      </c>
      <c r="V24" s="56">
        <f t="shared" si="7"/>
        <v>4.166666666666663E-2</v>
      </c>
      <c r="W24" s="58">
        <f t="shared" si="8"/>
        <v>0.12499999999999989</v>
      </c>
    </row>
    <row r="25" spans="1:23" ht="45" x14ac:dyDescent="0.25">
      <c r="A25" s="2"/>
      <c r="B25" s="2"/>
      <c r="C25" s="69" t="s">
        <v>310</v>
      </c>
      <c r="D25" s="48">
        <v>44800</v>
      </c>
      <c r="E25" s="49">
        <v>0.29166666666666669</v>
      </c>
      <c r="F25" s="49">
        <v>0.33333333333333331</v>
      </c>
      <c r="G25" s="56">
        <f t="shared" si="1"/>
        <v>4.166666666666663E-2</v>
      </c>
      <c r="H25" s="51">
        <f t="shared" si="2"/>
        <v>44801</v>
      </c>
      <c r="I25" s="51" t="s">
        <v>81</v>
      </c>
      <c r="J25" s="52">
        <v>0.29166666666666669</v>
      </c>
      <c r="K25" s="52">
        <v>0.33333333333333331</v>
      </c>
      <c r="L25" s="56">
        <f t="shared" si="3"/>
        <v>0</v>
      </c>
      <c r="M25" s="53">
        <f t="shared" si="4"/>
        <v>44807</v>
      </c>
      <c r="N25" s="54" t="s">
        <v>82</v>
      </c>
      <c r="O25" s="55">
        <v>0.29166666666666669</v>
      </c>
      <c r="P25" s="55">
        <v>0.33333333333333331</v>
      </c>
      <c r="Q25" s="56">
        <f t="shared" si="5"/>
        <v>4.166666666666663E-2</v>
      </c>
      <c r="R25" s="57">
        <f t="shared" si="6"/>
        <v>44815</v>
      </c>
      <c r="S25" s="51" t="s">
        <v>82</v>
      </c>
      <c r="T25" s="49">
        <v>0.29166666666666669</v>
      </c>
      <c r="U25" s="49">
        <v>0.33333333333333331</v>
      </c>
      <c r="V25" s="56">
        <f t="shared" si="7"/>
        <v>4.166666666666663E-2</v>
      </c>
      <c r="W25" s="58">
        <f t="shared" si="8"/>
        <v>0.12499999999999989</v>
      </c>
    </row>
    <row r="26" spans="1:23" ht="45" x14ac:dyDescent="0.25">
      <c r="A26" s="2"/>
      <c r="C26" s="69" t="s">
        <v>311</v>
      </c>
      <c r="D26" s="48">
        <v>44801</v>
      </c>
      <c r="E26" s="49">
        <v>0.29166666666666669</v>
      </c>
      <c r="F26" s="49">
        <v>0.33333333333333331</v>
      </c>
      <c r="G26" s="56">
        <f t="shared" si="1"/>
        <v>4.166666666666663E-2</v>
      </c>
      <c r="H26" s="51">
        <f t="shared" si="2"/>
        <v>44802</v>
      </c>
      <c r="I26" s="51" t="s">
        <v>81</v>
      </c>
      <c r="J26" s="52">
        <v>0.29166666666666669</v>
      </c>
      <c r="K26" s="52">
        <v>0.33333333333333331</v>
      </c>
      <c r="L26" s="56">
        <f t="shared" si="3"/>
        <v>0</v>
      </c>
      <c r="M26" s="53">
        <f t="shared" si="4"/>
        <v>44808</v>
      </c>
      <c r="N26" s="54" t="s">
        <v>82</v>
      </c>
      <c r="O26" s="55">
        <v>0.29166666666666669</v>
      </c>
      <c r="P26" s="55">
        <v>0.33333333333333331</v>
      </c>
      <c r="Q26" s="56">
        <f t="shared" si="5"/>
        <v>4.166666666666663E-2</v>
      </c>
      <c r="R26" s="57">
        <f t="shared" si="6"/>
        <v>44816</v>
      </c>
      <c r="S26" s="51" t="s">
        <v>82</v>
      </c>
      <c r="T26" s="49">
        <v>0.29166666666666669</v>
      </c>
      <c r="U26" s="49">
        <v>0.33333333333333331</v>
      </c>
      <c r="V26" s="56">
        <f t="shared" si="7"/>
        <v>4.166666666666663E-2</v>
      </c>
      <c r="W26" s="58">
        <f t="shared" si="8"/>
        <v>0.12499999999999989</v>
      </c>
    </row>
    <row r="27" spans="1:23" ht="30" x14ac:dyDescent="0.25">
      <c r="A27" s="2"/>
      <c r="B27" s="2"/>
      <c r="C27" s="69" t="s">
        <v>312</v>
      </c>
      <c r="D27" s="48">
        <v>44802</v>
      </c>
      <c r="E27" s="49">
        <v>0.29166666666666669</v>
      </c>
      <c r="F27" s="49">
        <v>0.33333333333333331</v>
      </c>
      <c r="G27" s="56">
        <f t="shared" si="1"/>
        <v>4.166666666666663E-2</v>
      </c>
      <c r="H27" s="51">
        <f t="shared" si="2"/>
        <v>44803</v>
      </c>
      <c r="I27" s="51" t="s">
        <v>81</v>
      </c>
      <c r="J27" s="52">
        <v>0.29166666666666669</v>
      </c>
      <c r="K27" s="52">
        <v>0.33333333333333331</v>
      </c>
      <c r="L27" s="56">
        <f t="shared" si="3"/>
        <v>0</v>
      </c>
      <c r="M27" s="53">
        <f t="shared" si="4"/>
        <v>44809</v>
      </c>
      <c r="N27" s="54" t="s">
        <v>82</v>
      </c>
      <c r="O27" s="55">
        <v>0.29166666666666669</v>
      </c>
      <c r="P27" s="55">
        <v>0.33333333333333331</v>
      </c>
      <c r="Q27" s="56">
        <f t="shared" si="5"/>
        <v>4.166666666666663E-2</v>
      </c>
      <c r="R27" s="57">
        <f t="shared" si="6"/>
        <v>44817</v>
      </c>
      <c r="S27" s="51" t="s">
        <v>82</v>
      </c>
      <c r="T27" s="49">
        <v>0.29166666666666669</v>
      </c>
      <c r="U27" s="49">
        <v>0.33333333333333331</v>
      </c>
      <c r="V27" s="56">
        <f t="shared" si="7"/>
        <v>4.166666666666663E-2</v>
      </c>
      <c r="W27" s="58">
        <f t="shared" si="8"/>
        <v>0.12499999999999989</v>
      </c>
    </row>
    <row r="28" spans="1:23" ht="30" x14ac:dyDescent="0.25">
      <c r="A28" s="2"/>
      <c r="B28" s="2"/>
      <c r="C28" s="69" t="s">
        <v>313</v>
      </c>
      <c r="D28" s="48">
        <v>44803</v>
      </c>
      <c r="E28" s="49">
        <v>0.29166666666666669</v>
      </c>
      <c r="F28" s="49">
        <v>0.33333333333333331</v>
      </c>
      <c r="G28" s="56">
        <f t="shared" si="1"/>
        <v>4.166666666666663E-2</v>
      </c>
      <c r="H28" s="51">
        <f t="shared" si="2"/>
        <v>44804</v>
      </c>
      <c r="I28" s="51" t="s">
        <v>81</v>
      </c>
      <c r="J28" s="52">
        <v>0.29166666666666669</v>
      </c>
      <c r="K28" s="52">
        <v>0.33333333333333331</v>
      </c>
      <c r="L28" s="56">
        <f t="shared" si="3"/>
        <v>0</v>
      </c>
      <c r="M28" s="53">
        <f t="shared" si="4"/>
        <v>44810</v>
      </c>
      <c r="N28" s="54" t="s">
        <v>82</v>
      </c>
      <c r="O28" s="55">
        <v>0.29166666666666669</v>
      </c>
      <c r="P28" s="55">
        <v>0.33333333333333331</v>
      </c>
      <c r="Q28" s="56">
        <f t="shared" si="5"/>
        <v>4.166666666666663E-2</v>
      </c>
      <c r="R28" s="57">
        <f t="shared" si="6"/>
        <v>44818</v>
      </c>
      <c r="S28" s="51" t="s">
        <v>82</v>
      </c>
      <c r="T28" s="49">
        <v>0.29166666666666669</v>
      </c>
      <c r="U28" s="49">
        <v>0.33333333333333331</v>
      </c>
      <c r="V28" s="56">
        <f t="shared" si="7"/>
        <v>4.166666666666663E-2</v>
      </c>
      <c r="W28" s="58">
        <f t="shared" si="8"/>
        <v>0.12499999999999989</v>
      </c>
    </row>
    <row r="29" spans="1:23" ht="45" x14ac:dyDescent="0.25">
      <c r="A29" s="2"/>
      <c r="B29" s="2"/>
      <c r="C29" s="69" t="s">
        <v>314</v>
      </c>
      <c r="D29" s="48">
        <v>44804</v>
      </c>
      <c r="E29" s="49">
        <v>0.29166666666666669</v>
      </c>
      <c r="F29" s="49">
        <v>0.33333333333333331</v>
      </c>
      <c r="G29" s="56">
        <f t="shared" si="1"/>
        <v>4.166666666666663E-2</v>
      </c>
      <c r="H29" s="51">
        <f t="shared" si="2"/>
        <v>44805</v>
      </c>
      <c r="I29" s="51" t="s">
        <v>81</v>
      </c>
      <c r="J29" s="52">
        <v>0.29166666666666669</v>
      </c>
      <c r="K29" s="52">
        <v>0.33333333333333331</v>
      </c>
      <c r="L29" s="56">
        <f t="shared" si="3"/>
        <v>0</v>
      </c>
      <c r="M29" s="53">
        <f t="shared" si="4"/>
        <v>44811</v>
      </c>
      <c r="N29" s="54" t="s">
        <v>82</v>
      </c>
      <c r="O29" s="55">
        <v>0.29166666666666669</v>
      </c>
      <c r="P29" s="55">
        <v>0.33333333333333331</v>
      </c>
      <c r="Q29" s="56">
        <f t="shared" si="5"/>
        <v>4.166666666666663E-2</v>
      </c>
      <c r="R29" s="57">
        <f t="shared" si="6"/>
        <v>44819</v>
      </c>
      <c r="S29" s="51" t="s">
        <v>82</v>
      </c>
      <c r="T29" s="49">
        <v>0.29166666666666669</v>
      </c>
      <c r="U29" s="49">
        <v>0.33333333333333331</v>
      </c>
      <c r="V29" s="56">
        <f t="shared" si="7"/>
        <v>4.166666666666663E-2</v>
      </c>
      <c r="W29" s="58">
        <f t="shared" si="8"/>
        <v>0.12499999999999989</v>
      </c>
    </row>
    <row r="30" spans="1:23" ht="60" x14ac:dyDescent="0.25">
      <c r="A30" s="2"/>
      <c r="B30" s="2"/>
      <c r="C30" s="69" t="s">
        <v>315</v>
      </c>
      <c r="D30" s="48">
        <v>44805</v>
      </c>
      <c r="E30" s="49">
        <v>0.29166666666666669</v>
      </c>
      <c r="F30" s="49">
        <v>0.33333333333333331</v>
      </c>
      <c r="G30" s="56">
        <f t="shared" si="1"/>
        <v>4.166666666666663E-2</v>
      </c>
      <c r="H30" s="51">
        <f t="shared" si="2"/>
        <v>44806</v>
      </c>
      <c r="I30" s="51" t="s">
        <v>81</v>
      </c>
      <c r="J30" s="52">
        <v>0.29166666666666669</v>
      </c>
      <c r="K30" s="52">
        <v>0.33333333333333331</v>
      </c>
      <c r="L30" s="56">
        <f t="shared" si="3"/>
        <v>0</v>
      </c>
      <c r="M30" s="53">
        <f t="shared" si="4"/>
        <v>44812</v>
      </c>
      <c r="N30" s="54" t="s">
        <v>82</v>
      </c>
      <c r="O30" s="55">
        <v>0.29166666666666669</v>
      </c>
      <c r="P30" s="55">
        <v>0.33333333333333331</v>
      </c>
      <c r="Q30" s="56">
        <f t="shared" si="5"/>
        <v>4.166666666666663E-2</v>
      </c>
      <c r="R30" s="57">
        <f t="shared" si="6"/>
        <v>44820</v>
      </c>
      <c r="S30" s="51" t="s">
        <v>82</v>
      </c>
      <c r="T30" s="49">
        <v>0.29166666666666669</v>
      </c>
      <c r="U30" s="49">
        <v>0.33333333333333331</v>
      </c>
      <c r="V30" s="56">
        <f t="shared" si="7"/>
        <v>4.166666666666663E-2</v>
      </c>
      <c r="W30" s="58">
        <f t="shared" si="8"/>
        <v>0.12499999999999989</v>
      </c>
    </row>
    <row r="31" spans="1:23" ht="45" x14ac:dyDescent="0.25">
      <c r="A31" s="2"/>
      <c r="B31" s="2"/>
      <c r="C31" s="69" t="s">
        <v>316</v>
      </c>
      <c r="D31" s="48">
        <v>44806</v>
      </c>
      <c r="E31" s="49">
        <v>0.29166666666666669</v>
      </c>
      <c r="F31" s="49">
        <v>0.33333333333333331</v>
      </c>
      <c r="G31" s="56">
        <f t="shared" si="1"/>
        <v>4.166666666666663E-2</v>
      </c>
      <c r="H31" s="51">
        <f t="shared" si="2"/>
        <v>44807</v>
      </c>
      <c r="I31" s="51" t="s">
        <v>81</v>
      </c>
      <c r="J31" s="52">
        <v>0.29166666666666669</v>
      </c>
      <c r="K31" s="52">
        <v>0.33333333333333331</v>
      </c>
      <c r="L31" s="56">
        <f t="shared" si="3"/>
        <v>0</v>
      </c>
      <c r="M31" s="53">
        <f t="shared" si="4"/>
        <v>44813</v>
      </c>
      <c r="N31" s="54" t="s">
        <v>82</v>
      </c>
      <c r="O31" s="55">
        <v>0.29166666666666669</v>
      </c>
      <c r="P31" s="55">
        <v>0.33333333333333331</v>
      </c>
      <c r="Q31" s="56">
        <f t="shared" si="5"/>
        <v>4.166666666666663E-2</v>
      </c>
      <c r="R31" s="57">
        <f t="shared" si="6"/>
        <v>44821</v>
      </c>
      <c r="S31" s="51" t="s">
        <v>82</v>
      </c>
      <c r="T31" s="49">
        <v>0.29166666666666669</v>
      </c>
      <c r="U31" s="49">
        <v>0.33333333333333331</v>
      </c>
      <c r="V31" s="56">
        <f t="shared" si="7"/>
        <v>4.166666666666663E-2</v>
      </c>
      <c r="W31" s="58">
        <f t="shared" si="8"/>
        <v>0.12499999999999989</v>
      </c>
    </row>
    <row r="32" spans="1:23" ht="75" x14ac:dyDescent="0.25">
      <c r="A32" s="2"/>
      <c r="B32" s="2"/>
      <c r="C32" s="69" t="s">
        <v>317</v>
      </c>
      <c r="D32" s="48">
        <v>44807</v>
      </c>
      <c r="E32" s="49">
        <v>0.29166666666666669</v>
      </c>
      <c r="F32" s="49">
        <v>0.33333333333333331</v>
      </c>
      <c r="G32" s="56">
        <f t="shared" si="1"/>
        <v>4.166666666666663E-2</v>
      </c>
      <c r="H32" s="51">
        <f t="shared" si="2"/>
        <v>44808</v>
      </c>
      <c r="I32" s="51" t="s">
        <v>81</v>
      </c>
      <c r="J32" s="52">
        <v>0.29166666666666669</v>
      </c>
      <c r="K32" s="52">
        <v>0.33333333333333331</v>
      </c>
      <c r="L32" s="56">
        <f t="shared" si="3"/>
        <v>0</v>
      </c>
      <c r="M32" s="53">
        <f t="shared" si="4"/>
        <v>44814</v>
      </c>
      <c r="N32" s="54" t="s">
        <v>82</v>
      </c>
      <c r="O32" s="55">
        <v>0.29166666666666669</v>
      </c>
      <c r="P32" s="55">
        <v>0.33333333333333331</v>
      </c>
      <c r="Q32" s="56">
        <f t="shared" si="5"/>
        <v>4.166666666666663E-2</v>
      </c>
      <c r="R32" s="57">
        <f t="shared" si="6"/>
        <v>44822</v>
      </c>
      <c r="S32" s="51" t="s">
        <v>82</v>
      </c>
      <c r="T32" s="49">
        <v>0.29166666666666669</v>
      </c>
      <c r="U32" s="49">
        <v>0.33333333333333331</v>
      </c>
      <c r="V32" s="56">
        <f t="shared" si="7"/>
        <v>4.166666666666663E-2</v>
      </c>
      <c r="W32" s="58">
        <f t="shared" si="8"/>
        <v>0.12499999999999989</v>
      </c>
    </row>
    <row r="33" spans="1:23" ht="45" x14ac:dyDescent="0.25">
      <c r="A33" s="2"/>
      <c r="B33" s="2"/>
      <c r="C33" s="69" t="s">
        <v>318</v>
      </c>
      <c r="D33" s="48">
        <v>44808</v>
      </c>
      <c r="E33" s="49">
        <v>0.29166666666666669</v>
      </c>
      <c r="F33" s="49">
        <v>0.33333333333333331</v>
      </c>
      <c r="G33" s="56">
        <f t="shared" si="1"/>
        <v>4.166666666666663E-2</v>
      </c>
      <c r="H33" s="51">
        <f t="shared" si="2"/>
        <v>44809</v>
      </c>
      <c r="I33" s="51" t="s">
        <v>81</v>
      </c>
      <c r="J33" s="52">
        <v>0.29166666666666669</v>
      </c>
      <c r="K33" s="52">
        <v>0.33333333333333331</v>
      </c>
      <c r="L33" s="56">
        <f t="shared" si="3"/>
        <v>0</v>
      </c>
      <c r="M33" s="53">
        <f t="shared" si="4"/>
        <v>44815</v>
      </c>
      <c r="N33" s="54" t="s">
        <v>82</v>
      </c>
      <c r="O33" s="55">
        <v>0.29166666666666669</v>
      </c>
      <c r="P33" s="55">
        <v>0.33333333333333331</v>
      </c>
      <c r="Q33" s="56">
        <f t="shared" si="5"/>
        <v>4.166666666666663E-2</v>
      </c>
      <c r="R33" s="57">
        <f t="shared" si="6"/>
        <v>44823</v>
      </c>
      <c r="S33" s="51" t="s">
        <v>82</v>
      </c>
      <c r="T33" s="49">
        <v>0.29166666666666669</v>
      </c>
      <c r="U33" s="49">
        <v>0.33333333333333331</v>
      </c>
      <c r="V33" s="56">
        <f t="shared" si="7"/>
        <v>4.166666666666663E-2</v>
      </c>
      <c r="W33" s="58">
        <f t="shared" si="8"/>
        <v>0.12499999999999989</v>
      </c>
    </row>
    <row r="34" spans="1:23" ht="45" x14ac:dyDescent="0.25">
      <c r="A34" s="2"/>
      <c r="B34" s="2"/>
      <c r="C34" s="69" t="s">
        <v>319</v>
      </c>
      <c r="D34" s="48">
        <v>44809</v>
      </c>
      <c r="E34" s="49">
        <v>0.29166666666666669</v>
      </c>
      <c r="F34" s="49">
        <v>0.33333333333333331</v>
      </c>
      <c r="G34" s="56">
        <f t="shared" si="1"/>
        <v>4.166666666666663E-2</v>
      </c>
      <c r="H34" s="51">
        <f t="shared" si="2"/>
        <v>44810</v>
      </c>
      <c r="I34" s="51" t="s">
        <v>81</v>
      </c>
      <c r="J34" s="52">
        <v>0.29166666666666669</v>
      </c>
      <c r="K34" s="52">
        <v>0.33333333333333331</v>
      </c>
      <c r="L34" s="56">
        <f t="shared" si="3"/>
        <v>0</v>
      </c>
      <c r="M34" s="53">
        <f t="shared" si="4"/>
        <v>44816</v>
      </c>
      <c r="N34" s="54" t="s">
        <v>82</v>
      </c>
      <c r="O34" s="55">
        <v>0.29166666666666669</v>
      </c>
      <c r="P34" s="55">
        <v>0.33333333333333331</v>
      </c>
      <c r="Q34" s="56">
        <f t="shared" si="5"/>
        <v>4.166666666666663E-2</v>
      </c>
      <c r="R34" s="57">
        <f t="shared" si="6"/>
        <v>44824</v>
      </c>
      <c r="S34" s="51" t="s">
        <v>82</v>
      </c>
      <c r="T34" s="49">
        <v>0.29166666666666669</v>
      </c>
      <c r="U34" s="49">
        <v>0.33333333333333331</v>
      </c>
      <c r="V34" s="56">
        <f t="shared" si="7"/>
        <v>4.166666666666663E-2</v>
      </c>
      <c r="W34" s="58">
        <f t="shared" si="8"/>
        <v>0.12499999999999989</v>
      </c>
    </row>
    <row r="35" spans="1:23" ht="45" x14ac:dyDescent="0.25">
      <c r="A35" s="2"/>
      <c r="B35" s="2"/>
      <c r="C35" s="69" t="s">
        <v>320</v>
      </c>
      <c r="D35" s="48">
        <v>44810</v>
      </c>
      <c r="E35" s="49">
        <v>0.29166666666666669</v>
      </c>
      <c r="F35" s="49">
        <v>0.33333333333333331</v>
      </c>
      <c r="G35" s="56">
        <f t="shared" si="1"/>
        <v>4.166666666666663E-2</v>
      </c>
      <c r="H35" s="51">
        <f t="shared" si="2"/>
        <v>44811</v>
      </c>
      <c r="I35" s="51" t="s">
        <v>81</v>
      </c>
      <c r="J35" s="52">
        <v>0.29166666666666669</v>
      </c>
      <c r="K35" s="52">
        <v>0.33333333333333331</v>
      </c>
      <c r="L35" s="56">
        <f t="shared" si="3"/>
        <v>0</v>
      </c>
      <c r="M35" s="53">
        <f t="shared" si="4"/>
        <v>44817</v>
      </c>
      <c r="N35" s="54" t="s">
        <v>82</v>
      </c>
      <c r="O35" s="55">
        <v>0.29166666666666669</v>
      </c>
      <c r="P35" s="55">
        <v>0.33333333333333331</v>
      </c>
      <c r="Q35" s="56">
        <f t="shared" si="5"/>
        <v>4.166666666666663E-2</v>
      </c>
      <c r="R35" s="57">
        <f t="shared" si="6"/>
        <v>44825</v>
      </c>
      <c r="S35" s="51" t="s">
        <v>82</v>
      </c>
      <c r="T35" s="49">
        <v>0.29166666666666669</v>
      </c>
      <c r="U35" s="49">
        <v>0.33333333333333331</v>
      </c>
      <c r="V35" s="56">
        <f t="shared" si="7"/>
        <v>4.166666666666663E-2</v>
      </c>
      <c r="W35" s="58">
        <f t="shared" si="8"/>
        <v>0.12499999999999989</v>
      </c>
    </row>
    <row r="36" spans="1:23" ht="75" x14ac:dyDescent="0.25">
      <c r="A36" s="2"/>
      <c r="B36" s="2"/>
      <c r="C36" s="69" t="s">
        <v>321</v>
      </c>
      <c r="D36" s="48">
        <v>44811</v>
      </c>
      <c r="E36" s="49">
        <v>0.29166666666666669</v>
      </c>
      <c r="F36" s="49">
        <v>0.33333333333333331</v>
      </c>
      <c r="G36" s="56">
        <f t="shared" si="1"/>
        <v>4.166666666666663E-2</v>
      </c>
      <c r="H36" s="51">
        <f t="shared" si="2"/>
        <v>44812</v>
      </c>
      <c r="I36" s="51" t="s">
        <v>81</v>
      </c>
      <c r="J36" s="52">
        <v>0.29166666666666669</v>
      </c>
      <c r="K36" s="52">
        <v>0.33333333333333331</v>
      </c>
      <c r="L36" s="56">
        <f t="shared" si="3"/>
        <v>0</v>
      </c>
      <c r="M36" s="53">
        <f t="shared" si="4"/>
        <v>44818</v>
      </c>
      <c r="N36" s="54" t="s">
        <v>82</v>
      </c>
      <c r="O36" s="55">
        <v>0.29166666666666669</v>
      </c>
      <c r="P36" s="55">
        <v>0.33333333333333331</v>
      </c>
      <c r="Q36" s="56">
        <f t="shared" si="5"/>
        <v>4.166666666666663E-2</v>
      </c>
      <c r="R36" s="57">
        <f t="shared" si="6"/>
        <v>44826</v>
      </c>
      <c r="S36" s="51" t="s">
        <v>82</v>
      </c>
      <c r="T36" s="49">
        <v>0.29166666666666669</v>
      </c>
      <c r="U36" s="49">
        <v>0.33333333333333331</v>
      </c>
      <c r="V36" s="56">
        <f t="shared" si="7"/>
        <v>4.166666666666663E-2</v>
      </c>
      <c r="W36" s="58">
        <f t="shared" si="8"/>
        <v>0.12499999999999989</v>
      </c>
    </row>
    <row r="37" spans="1:23" ht="75" x14ac:dyDescent="0.25">
      <c r="A37" s="2"/>
      <c r="B37" s="2"/>
      <c r="C37" s="69" t="s">
        <v>322</v>
      </c>
      <c r="D37" s="48">
        <v>44812</v>
      </c>
      <c r="E37" s="49">
        <v>0.29166666666666669</v>
      </c>
      <c r="F37" s="49">
        <v>0.33333333333333331</v>
      </c>
      <c r="G37" s="56">
        <f t="shared" si="1"/>
        <v>4.166666666666663E-2</v>
      </c>
      <c r="H37" s="51">
        <f t="shared" si="2"/>
        <v>44813</v>
      </c>
      <c r="I37" s="51" t="s">
        <v>81</v>
      </c>
      <c r="J37" s="52">
        <v>0.29166666666666669</v>
      </c>
      <c r="K37" s="52">
        <v>0.33333333333333331</v>
      </c>
      <c r="L37" s="56">
        <f t="shared" si="3"/>
        <v>0</v>
      </c>
      <c r="M37" s="53">
        <f t="shared" si="4"/>
        <v>44819</v>
      </c>
      <c r="N37" s="54" t="s">
        <v>82</v>
      </c>
      <c r="O37" s="55">
        <v>0.29166666666666669</v>
      </c>
      <c r="P37" s="55">
        <v>0.33333333333333331</v>
      </c>
      <c r="Q37" s="56">
        <f t="shared" si="5"/>
        <v>4.166666666666663E-2</v>
      </c>
      <c r="R37" s="57">
        <f t="shared" si="6"/>
        <v>44827</v>
      </c>
      <c r="S37" s="51" t="s">
        <v>82</v>
      </c>
      <c r="T37" s="49">
        <v>0.29166666666666669</v>
      </c>
      <c r="U37" s="49">
        <v>0.33333333333333331</v>
      </c>
      <c r="V37" s="56">
        <f t="shared" si="7"/>
        <v>4.166666666666663E-2</v>
      </c>
      <c r="W37" s="58">
        <f t="shared" si="8"/>
        <v>0.12499999999999989</v>
      </c>
    </row>
    <row r="38" spans="1:23" ht="60.75" thickBot="1" x14ac:dyDescent="0.3">
      <c r="A38" s="2"/>
      <c r="B38" s="2"/>
      <c r="C38" s="69" t="s">
        <v>323</v>
      </c>
      <c r="D38" s="48">
        <v>44813</v>
      </c>
      <c r="E38" s="49">
        <v>0.29166666666666669</v>
      </c>
      <c r="F38" s="49">
        <v>0.33333333333333331</v>
      </c>
      <c r="G38" s="56">
        <f t="shared" si="1"/>
        <v>4.166666666666663E-2</v>
      </c>
      <c r="H38" s="51">
        <f t="shared" si="2"/>
        <v>44814</v>
      </c>
      <c r="I38" s="51" t="s">
        <v>81</v>
      </c>
      <c r="J38" s="52">
        <v>0.29166666666666669</v>
      </c>
      <c r="K38" s="52">
        <v>0.33333333333333331</v>
      </c>
      <c r="L38" s="56">
        <f t="shared" si="3"/>
        <v>0</v>
      </c>
      <c r="M38" s="53">
        <f t="shared" si="4"/>
        <v>44820</v>
      </c>
      <c r="N38" s="54" t="s">
        <v>82</v>
      </c>
      <c r="O38" s="55">
        <v>0.29166666666666669</v>
      </c>
      <c r="P38" s="55">
        <v>0.33333333333333331</v>
      </c>
      <c r="Q38" s="56">
        <f t="shared" si="5"/>
        <v>4.166666666666663E-2</v>
      </c>
      <c r="R38" s="57">
        <f t="shared" si="6"/>
        <v>44828</v>
      </c>
      <c r="S38" s="51" t="s">
        <v>82</v>
      </c>
      <c r="T38" s="49">
        <v>0.29166666666666669</v>
      </c>
      <c r="U38" s="49">
        <v>0.33333333333333331</v>
      </c>
      <c r="V38" s="56">
        <f t="shared" si="7"/>
        <v>4.166666666666663E-2</v>
      </c>
      <c r="W38" s="58">
        <f t="shared" si="8"/>
        <v>0.12499999999999989</v>
      </c>
    </row>
    <row r="39" spans="1:23" ht="15.75" thickBot="1" x14ac:dyDescent="0.3">
      <c r="C39" s="92" t="s">
        <v>83</v>
      </c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4"/>
    </row>
    <row r="40" spans="1:23" x14ac:dyDescent="0.25">
      <c r="C40" s="83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5"/>
    </row>
    <row r="41" spans="1:23" x14ac:dyDescent="0.25">
      <c r="C41" s="86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8"/>
    </row>
    <row r="42" spans="1:23" x14ac:dyDescent="0.25">
      <c r="C42" s="86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8"/>
    </row>
    <row r="43" spans="1:23" x14ac:dyDescent="0.25">
      <c r="C43" s="86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8"/>
    </row>
    <row r="44" spans="1:23" ht="15.75" thickBot="1" x14ac:dyDescent="0.3"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1"/>
    </row>
  </sheetData>
  <mergeCells count="2">
    <mergeCell ref="C39:Q39"/>
    <mergeCell ref="C40:Q44"/>
  </mergeCells>
  <dataValidations count="1">
    <dataValidation type="list" allowBlank="1" showInputMessage="1" showErrorMessage="1" sqref="N7:N38 S7:S38 I7:I38" xr:uid="{00000000-0002-0000-0D00-000000000000}">
      <formula1>"Sim, Não"</formula1>
    </dataValidation>
  </dataValidations>
  <hyperlinks>
    <hyperlink ref="A15:B15" location="'Direito do Trabalho'!A1" display="'Direito do Trabalho'!A1" xr:uid="{675F6F30-1EAD-4C2E-A1CC-F7BC7C9AF6C7}"/>
    <hyperlink ref="A14:B14" location="'Direito Processual Civil'!A1" display="'Direito Processual Civil'!A1" xr:uid="{E8F77AF4-25D5-46AD-8EA6-7CD0845E821F}"/>
    <hyperlink ref="A13:B13" location="'Direito Civil'!A1" display="'Direito Civil'!A1" xr:uid="{1518FFDE-B740-471D-932F-8DF0FED8C224}"/>
    <hyperlink ref="A12:B12" location="'Direito Administrativo'!A1" display="'Direito Administrativo'!A1" xr:uid="{089BAA79-6634-4301-B4AD-FAC0A3EE03A7}"/>
    <hyperlink ref="A11:B11" location="'Direito Constitucional'!A1" display="'Direito Constitucional'!A1" xr:uid="{BCA2DAD0-1829-4C3E-AB9F-48AB102B0E52}"/>
    <hyperlink ref="A10:B10" location="'Lei nº 8.112 1990 e alterações'!A1" display="'Lei nº 8.112 1990 e alterações'!A1" xr:uid="{A89C9854-6FC3-46BB-AD7B-64FA5D1A10FA}"/>
    <hyperlink ref="A9:B9" location="Atualidades!A1" display="Atualidades!A1" xr:uid="{9AD6DEAD-138E-4C51-871F-0C339C819451}"/>
    <hyperlink ref="A16:B16" location="'Direito Processual do Trabalho'!A1" display="'Direito Processual do Trabalho'!A1" xr:uid="{09FE895C-9F66-408C-B320-1CEC6365DBCB}"/>
    <hyperlink ref="A7:B7" location="'D1'!B7" display="'D1'!B7" xr:uid="{7FD58D2D-C1BC-4EAB-AAA5-EA2170208F66}"/>
    <hyperlink ref="A8:B8" location="'Raciocínio Lógico Matemático'!A1" display="'Raciocínio Lógico Matemático'!A1" xr:uid="{8EE16AC4-04A5-4664-8B84-273C1ADA2F1F}"/>
    <hyperlink ref="B14" location="'D8'!B14" display="'D8'!B14" xr:uid="{8BBD2593-3001-456B-B3A1-9868DE17A3AA}"/>
    <hyperlink ref="A14" location="'D8'!B14" display="'D8'!B14" xr:uid="{8F9007FD-7FCA-45C5-8F7E-973C605F9EF2}"/>
    <hyperlink ref="A17:B19" location="'D10'!B16" display="'D10'!B16" xr:uid="{3A3F4A06-9EE5-41F0-93C0-1DF4CB30D0BA}"/>
    <hyperlink ref="A17:B17" location="'Direito Empresarial'!A1" display="'Direito Empresarial'!A1" xr:uid="{D7DD511C-BB6B-4076-AE5C-685CA308B8D2}"/>
    <hyperlink ref="A18:B18" location="'Direito Previdenciário'!A1" display="'Direito Previdenciário'!A1" xr:uid="{D3A7EF52-2654-41D8-B37C-C39EBF36FD96}"/>
    <hyperlink ref="A19:B19" location="'Direito Penal'!A1" display="'Direito Penal'!A1" xr:uid="{FBC3895C-CC0C-4A22-94C5-48B626A70F6C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750B2-8D83-4392-9DEF-D7674228DA4A}">
  <dimension ref="A1:X25"/>
  <sheetViews>
    <sheetView showGridLines="0" topLeftCell="A19" workbookViewId="0">
      <selection activeCell="B33" sqref="B33"/>
    </sheetView>
  </sheetViews>
  <sheetFormatPr defaultColWidth="0" defaultRowHeight="15" x14ac:dyDescent="0.25"/>
  <cols>
    <col min="1" max="1" width="9.140625" customWidth="1"/>
    <col min="2" max="2" width="46.28515625" bestFit="1" customWidth="1"/>
    <col min="3" max="3" width="38.85546875" bestFit="1" customWidth="1"/>
    <col min="4" max="4" width="11.5703125" bestFit="1" customWidth="1"/>
    <col min="5" max="7" width="9.140625" customWidth="1"/>
    <col min="8" max="8" width="11.5703125" bestFit="1" customWidth="1"/>
    <col min="9" max="10" width="9.140625" customWidth="1"/>
    <col min="11" max="11" width="9" bestFit="1" customWidth="1"/>
    <col min="12" max="12" width="9.140625" customWidth="1"/>
    <col min="13" max="13" width="11.5703125" bestFit="1" customWidth="1"/>
    <col min="14" max="17" width="9.140625" customWidth="1"/>
    <col min="18" max="18" width="11.5703125" bestFit="1" customWidth="1"/>
    <col min="19" max="22" width="9.140625" customWidth="1"/>
    <col min="23" max="23" width="13.28515625" bestFit="1" customWidth="1"/>
    <col min="24" max="24" width="1.42578125" customWidth="1"/>
    <col min="25" max="16384" width="9.140625" hidden="1"/>
  </cols>
  <sheetData>
    <row r="1" spans="1:23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</row>
    <row r="2" spans="1:23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3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</row>
    <row r="5" spans="1:23" x14ac:dyDescent="0.25">
      <c r="A5" s="2"/>
      <c r="B5" s="2"/>
      <c r="C5" s="35"/>
      <c r="D5" s="36"/>
      <c r="E5" s="37" t="s">
        <v>67</v>
      </c>
      <c r="F5" s="37"/>
      <c r="G5" s="38" t="s">
        <v>68</v>
      </c>
      <c r="H5" s="37"/>
      <c r="I5" s="37"/>
      <c r="J5" s="37" t="s">
        <v>69</v>
      </c>
      <c r="K5" s="37"/>
      <c r="L5" s="38" t="s">
        <v>70</v>
      </c>
      <c r="M5" s="36"/>
      <c r="N5" s="37"/>
      <c r="O5" s="37" t="s">
        <v>71</v>
      </c>
      <c r="P5" s="37"/>
      <c r="Q5" s="38"/>
      <c r="R5" s="36"/>
      <c r="S5" s="37"/>
      <c r="T5" s="37" t="s">
        <v>72</v>
      </c>
      <c r="U5" s="37"/>
      <c r="V5" s="38"/>
      <c r="W5" s="39" t="s">
        <v>73</v>
      </c>
    </row>
    <row r="6" spans="1:23" ht="30" x14ac:dyDescent="0.25">
      <c r="A6" s="65" t="s">
        <v>0</v>
      </c>
      <c r="B6" s="66" t="s">
        <v>74</v>
      </c>
      <c r="C6" s="40" t="s">
        <v>75</v>
      </c>
      <c r="D6" s="41" t="s">
        <v>76</v>
      </c>
      <c r="E6" s="42" t="s">
        <v>77</v>
      </c>
      <c r="F6" s="42" t="s">
        <v>78</v>
      </c>
      <c r="G6" s="43">
        <f>SUM(G7:G19)</f>
        <v>0.4166666666666663</v>
      </c>
      <c r="H6" s="44" t="s">
        <v>79</v>
      </c>
      <c r="I6" s="45" t="s">
        <v>80</v>
      </c>
      <c r="J6" s="42" t="s">
        <v>77</v>
      </c>
      <c r="K6" s="42" t="s">
        <v>78</v>
      </c>
      <c r="L6" s="43">
        <f>SUM(L7:L19)</f>
        <v>0</v>
      </c>
      <c r="M6" s="46" t="s">
        <v>79</v>
      </c>
      <c r="N6" s="44" t="s">
        <v>80</v>
      </c>
      <c r="O6" s="42" t="s">
        <v>77</v>
      </c>
      <c r="P6" s="42" t="s">
        <v>78</v>
      </c>
      <c r="Q6" s="43">
        <f>SUM(Q7:Q19)</f>
        <v>0.4166666666666663</v>
      </c>
      <c r="R6" s="44" t="s">
        <v>79</v>
      </c>
      <c r="S6" s="44" t="s">
        <v>80</v>
      </c>
      <c r="T6" s="42" t="s">
        <v>77</v>
      </c>
      <c r="U6" s="42" t="s">
        <v>78</v>
      </c>
      <c r="V6" s="43">
        <f>SUM(V7:V19)</f>
        <v>0.4166666666666663</v>
      </c>
      <c r="W6" s="47">
        <f>SUM(W7:W19)</f>
        <v>1.2499999999999991</v>
      </c>
    </row>
    <row r="7" spans="1:23" ht="30" x14ac:dyDescent="0.25">
      <c r="A7" s="62">
        <v>1</v>
      </c>
      <c r="B7" s="62" t="str">
        <f>Cronograma!B10</f>
        <v>Língua Portuguesa</v>
      </c>
      <c r="C7" s="69" t="s">
        <v>267</v>
      </c>
      <c r="D7" s="48">
        <v>44782</v>
      </c>
      <c r="E7" s="49">
        <v>0.29166666666666669</v>
      </c>
      <c r="F7" s="49">
        <v>0.33333333333333331</v>
      </c>
      <c r="G7" s="56">
        <f>F7-E7</f>
        <v>4.166666666666663E-2</v>
      </c>
      <c r="H7" s="51">
        <f t="shared" ref="H7:H19" si="0">IF(D7="","",D7+DAY(1))</f>
        <v>44783</v>
      </c>
      <c r="I7" s="51" t="s">
        <v>81</v>
      </c>
      <c r="J7" s="52">
        <v>0.29166666666666669</v>
      </c>
      <c r="K7" s="52">
        <v>0.33333333333333331</v>
      </c>
      <c r="L7" s="56">
        <f>IF(I7="sim",K7-J7,0)</f>
        <v>0</v>
      </c>
      <c r="M7" s="53">
        <f>IF(D7="","",D7+DAY(7))</f>
        <v>44789</v>
      </c>
      <c r="N7" s="54" t="s">
        <v>82</v>
      </c>
      <c r="O7" s="55">
        <v>0.29166666666666669</v>
      </c>
      <c r="P7" s="55">
        <v>0.33333333333333331</v>
      </c>
      <c r="Q7" s="56">
        <f>IF(N7="sim",P7-O7,0)</f>
        <v>4.166666666666663E-2</v>
      </c>
      <c r="R7" s="57">
        <f>IF(D7="","",D7+DAY(15))</f>
        <v>44797</v>
      </c>
      <c r="S7" s="51" t="s">
        <v>82</v>
      </c>
      <c r="T7" s="49">
        <v>0.29166666666666669</v>
      </c>
      <c r="U7" s="49">
        <v>0.33333333333333331</v>
      </c>
      <c r="V7" s="56">
        <f>IF(S7="sim",U7-T7,0)</f>
        <v>4.166666666666663E-2</v>
      </c>
      <c r="W7" s="58">
        <f>G7+L7+Q7+V7</f>
        <v>0.12499999999999989</v>
      </c>
    </row>
    <row r="8" spans="1:23" ht="60" x14ac:dyDescent="0.25">
      <c r="A8" s="62">
        <v>2</v>
      </c>
      <c r="B8" s="62" t="str">
        <f>Cronograma!B11</f>
        <v>Raciocínio Lógico Matemático</v>
      </c>
      <c r="C8" s="69" t="s">
        <v>268</v>
      </c>
      <c r="D8" s="48">
        <v>44783</v>
      </c>
      <c r="E8" s="49">
        <v>0.29166666666666669</v>
      </c>
      <c r="F8" s="49">
        <v>0.33333333333333331</v>
      </c>
      <c r="G8" s="56">
        <f t="shared" ref="G8:G16" si="1">F8-E8</f>
        <v>4.166666666666663E-2</v>
      </c>
      <c r="H8" s="51">
        <f t="shared" ref="H8:H16" si="2">IF(D8="","",D8+DAY(1))</f>
        <v>44784</v>
      </c>
      <c r="I8" s="51" t="s">
        <v>81</v>
      </c>
      <c r="J8" s="52">
        <v>0.29166666666666669</v>
      </c>
      <c r="K8" s="52">
        <v>0.33333333333333331</v>
      </c>
      <c r="L8" s="56">
        <f t="shared" ref="L8:L16" si="3">IF(I8="sim",K8-J8,0)</f>
        <v>0</v>
      </c>
      <c r="M8" s="53">
        <f t="shared" ref="M8:M16" si="4">IF(D8="","",D8+DAY(7))</f>
        <v>44790</v>
      </c>
      <c r="N8" s="54" t="s">
        <v>82</v>
      </c>
      <c r="O8" s="55">
        <v>0.29166666666666669</v>
      </c>
      <c r="P8" s="55">
        <v>0.33333333333333331</v>
      </c>
      <c r="Q8" s="56">
        <f t="shared" ref="Q8:Q16" si="5">IF(N8="sim",P8-O8,0)</f>
        <v>4.166666666666663E-2</v>
      </c>
      <c r="R8" s="57">
        <f t="shared" ref="R8:R16" si="6">IF(D8="","",D8+DAY(15))</f>
        <v>44798</v>
      </c>
      <c r="S8" s="51" t="s">
        <v>82</v>
      </c>
      <c r="T8" s="49">
        <v>0.29166666666666669</v>
      </c>
      <c r="U8" s="49">
        <v>0.33333333333333331</v>
      </c>
      <c r="V8" s="56">
        <f t="shared" ref="V8:V16" si="7">IF(S8="sim",U8-T8,0)</f>
        <v>4.166666666666663E-2</v>
      </c>
      <c r="W8" s="58">
        <f t="shared" ref="W8:W16" si="8">G8+L8+Q8+V8</f>
        <v>0.12499999999999989</v>
      </c>
    </row>
    <row r="9" spans="1:23" ht="90" x14ac:dyDescent="0.25">
      <c r="A9" s="62">
        <v>3</v>
      </c>
      <c r="B9" s="62" t="str">
        <f>Cronograma!B12</f>
        <v>Atualidades</v>
      </c>
      <c r="C9" s="69" t="s">
        <v>269</v>
      </c>
      <c r="D9" s="48">
        <v>44784</v>
      </c>
      <c r="E9" s="49">
        <v>0.29166666666666669</v>
      </c>
      <c r="F9" s="49">
        <v>0.33333333333333331</v>
      </c>
      <c r="G9" s="56">
        <f t="shared" si="1"/>
        <v>4.166666666666663E-2</v>
      </c>
      <c r="H9" s="51">
        <f t="shared" si="2"/>
        <v>44785</v>
      </c>
      <c r="I9" s="51" t="s">
        <v>81</v>
      </c>
      <c r="J9" s="52">
        <v>0.29166666666666669</v>
      </c>
      <c r="K9" s="52">
        <v>0.33333333333333331</v>
      </c>
      <c r="L9" s="56">
        <f t="shared" si="3"/>
        <v>0</v>
      </c>
      <c r="M9" s="53">
        <f t="shared" si="4"/>
        <v>44791</v>
      </c>
      <c r="N9" s="54" t="s">
        <v>82</v>
      </c>
      <c r="O9" s="55">
        <v>0.29166666666666669</v>
      </c>
      <c r="P9" s="55">
        <v>0.33333333333333331</v>
      </c>
      <c r="Q9" s="56">
        <f t="shared" si="5"/>
        <v>4.166666666666663E-2</v>
      </c>
      <c r="R9" s="57">
        <f t="shared" si="6"/>
        <v>44799</v>
      </c>
      <c r="S9" s="51" t="s">
        <v>82</v>
      </c>
      <c r="T9" s="49">
        <v>0.29166666666666669</v>
      </c>
      <c r="U9" s="49">
        <v>0.33333333333333331</v>
      </c>
      <c r="V9" s="56">
        <f t="shared" si="7"/>
        <v>4.166666666666663E-2</v>
      </c>
      <c r="W9" s="58">
        <f t="shared" si="8"/>
        <v>0.12499999999999989</v>
      </c>
    </row>
    <row r="10" spans="1:23" ht="45" x14ac:dyDescent="0.25">
      <c r="A10" s="62">
        <v>4</v>
      </c>
      <c r="B10" s="62" t="str">
        <f>Cronograma!B13</f>
        <v>Legislação: Lei nº 8.112/1990 e alterações</v>
      </c>
      <c r="C10" s="69" t="s">
        <v>270</v>
      </c>
      <c r="D10" s="48">
        <v>44785</v>
      </c>
      <c r="E10" s="49">
        <v>0.29166666666666669</v>
      </c>
      <c r="F10" s="49">
        <v>0.33333333333333331</v>
      </c>
      <c r="G10" s="56">
        <f t="shared" si="1"/>
        <v>4.166666666666663E-2</v>
      </c>
      <c r="H10" s="51">
        <f t="shared" si="2"/>
        <v>44786</v>
      </c>
      <c r="I10" s="51" t="s">
        <v>81</v>
      </c>
      <c r="J10" s="52">
        <v>0.29166666666666669</v>
      </c>
      <c r="K10" s="52">
        <v>0.33333333333333331</v>
      </c>
      <c r="L10" s="56">
        <f t="shared" si="3"/>
        <v>0</v>
      </c>
      <c r="M10" s="53">
        <f t="shared" si="4"/>
        <v>44792</v>
      </c>
      <c r="N10" s="54" t="s">
        <v>82</v>
      </c>
      <c r="O10" s="55">
        <v>0.29166666666666669</v>
      </c>
      <c r="P10" s="55">
        <v>0.33333333333333331</v>
      </c>
      <c r="Q10" s="56">
        <f t="shared" si="5"/>
        <v>4.166666666666663E-2</v>
      </c>
      <c r="R10" s="57">
        <f t="shared" si="6"/>
        <v>44800</v>
      </c>
      <c r="S10" s="51" t="s">
        <v>82</v>
      </c>
      <c r="T10" s="49">
        <v>0.29166666666666669</v>
      </c>
      <c r="U10" s="49">
        <v>0.33333333333333331</v>
      </c>
      <c r="V10" s="56">
        <f t="shared" si="7"/>
        <v>4.166666666666663E-2</v>
      </c>
      <c r="W10" s="58">
        <f t="shared" si="8"/>
        <v>0.12499999999999989</v>
      </c>
    </row>
    <row r="11" spans="1:23" ht="75" x14ac:dyDescent="0.25">
      <c r="A11" s="62">
        <v>5</v>
      </c>
      <c r="B11" s="62" t="str">
        <f>Cronograma!B14</f>
        <v>Direito Constitucional</v>
      </c>
      <c r="C11" s="69" t="s">
        <v>271</v>
      </c>
      <c r="D11" s="48">
        <v>44786</v>
      </c>
      <c r="E11" s="49">
        <v>0.29166666666666669</v>
      </c>
      <c r="F11" s="49">
        <v>0.33333333333333331</v>
      </c>
      <c r="G11" s="56">
        <f t="shared" si="1"/>
        <v>4.166666666666663E-2</v>
      </c>
      <c r="H11" s="51">
        <f t="shared" si="2"/>
        <v>44787</v>
      </c>
      <c r="I11" s="51" t="s">
        <v>81</v>
      </c>
      <c r="J11" s="52">
        <v>0.29166666666666669</v>
      </c>
      <c r="K11" s="52">
        <v>0.33333333333333331</v>
      </c>
      <c r="L11" s="56">
        <f t="shared" si="3"/>
        <v>0</v>
      </c>
      <c r="M11" s="53">
        <f t="shared" si="4"/>
        <v>44793</v>
      </c>
      <c r="N11" s="54" t="s">
        <v>82</v>
      </c>
      <c r="O11" s="55">
        <v>0.29166666666666669</v>
      </c>
      <c r="P11" s="55">
        <v>0.33333333333333331</v>
      </c>
      <c r="Q11" s="56">
        <f t="shared" si="5"/>
        <v>4.166666666666663E-2</v>
      </c>
      <c r="R11" s="57">
        <f t="shared" si="6"/>
        <v>44801</v>
      </c>
      <c r="S11" s="51" t="s">
        <v>82</v>
      </c>
      <c r="T11" s="49">
        <v>0.29166666666666669</v>
      </c>
      <c r="U11" s="49">
        <v>0.33333333333333331</v>
      </c>
      <c r="V11" s="56">
        <f t="shared" si="7"/>
        <v>4.166666666666663E-2</v>
      </c>
      <c r="W11" s="58">
        <f t="shared" si="8"/>
        <v>0.12499999999999989</v>
      </c>
    </row>
    <row r="12" spans="1:23" ht="60" x14ac:dyDescent="0.25">
      <c r="A12" s="62">
        <v>6</v>
      </c>
      <c r="B12" s="62" t="str">
        <f>Cronograma!B15</f>
        <v>Direito Administrativo</v>
      </c>
      <c r="C12" s="69" t="s">
        <v>272</v>
      </c>
      <c r="D12" s="48">
        <v>44787</v>
      </c>
      <c r="E12" s="49">
        <v>0.29166666666666669</v>
      </c>
      <c r="F12" s="49">
        <v>0.33333333333333331</v>
      </c>
      <c r="G12" s="56">
        <f t="shared" si="1"/>
        <v>4.166666666666663E-2</v>
      </c>
      <c r="H12" s="51">
        <f t="shared" si="2"/>
        <v>44788</v>
      </c>
      <c r="I12" s="51" t="s">
        <v>81</v>
      </c>
      <c r="J12" s="52">
        <v>0.29166666666666669</v>
      </c>
      <c r="K12" s="52">
        <v>0.33333333333333331</v>
      </c>
      <c r="L12" s="56">
        <f t="shared" si="3"/>
        <v>0</v>
      </c>
      <c r="M12" s="53">
        <f t="shared" si="4"/>
        <v>44794</v>
      </c>
      <c r="N12" s="54" t="s">
        <v>82</v>
      </c>
      <c r="O12" s="55">
        <v>0.29166666666666669</v>
      </c>
      <c r="P12" s="55">
        <v>0.33333333333333331</v>
      </c>
      <c r="Q12" s="56">
        <f t="shared" si="5"/>
        <v>4.166666666666663E-2</v>
      </c>
      <c r="R12" s="57">
        <f t="shared" si="6"/>
        <v>44802</v>
      </c>
      <c r="S12" s="51" t="s">
        <v>82</v>
      </c>
      <c r="T12" s="49">
        <v>0.29166666666666669</v>
      </c>
      <c r="U12" s="49">
        <v>0.33333333333333331</v>
      </c>
      <c r="V12" s="56">
        <f t="shared" si="7"/>
        <v>4.166666666666663E-2</v>
      </c>
      <c r="W12" s="58">
        <f t="shared" si="8"/>
        <v>0.12499999999999989</v>
      </c>
    </row>
    <row r="13" spans="1:23" ht="30" x14ac:dyDescent="0.25">
      <c r="A13" s="62">
        <v>7</v>
      </c>
      <c r="B13" s="62" t="str">
        <f>Cronograma!B16</f>
        <v>Direito Civil</v>
      </c>
      <c r="C13" s="69" t="s">
        <v>273</v>
      </c>
      <c r="D13" s="48">
        <v>44788</v>
      </c>
      <c r="E13" s="49">
        <v>0.29166666666666669</v>
      </c>
      <c r="F13" s="49">
        <v>0.33333333333333331</v>
      </c>
      <c r="G13" s="56">
        <f t="shared" si="1"/>
        <v>4.166666666666663E-2</v>
      </c>
      <c r="H13" s="51">
        <f t="shared" si="2"/>
        <v>44789</v>
      </c>
      <c r="I13" s="51" t="s">
        <v>81</v>
      </c>
      <c r="J13" s="52">
        <v>0.29166666666666669</v>
      </c>
      <c r="K13" s="52">
        <v>0.33333333333333331</v>
      </c>
      <c r="L13" s="56">
        <f t="shared" si="3"/>
        <v>0</v>
      </c>
      <c r="M13" s="53">
        <f t="shared" si="4"/>
        <v>44795</v>
      </c>
      <c r="N13" s="54" t="s">
        <v>82</v>
      </c>
      <c r="O13" s="55">
        <v>0.29166666666666669</v>
      </c>
      <c r="P13" s="55">
        <v>0.33333333333333331</v>
      </c>
      <c r="Q13" s="56">
        <f t="shared" si="5"/>
        <v>4.166666666666663E-2</v>
      </c>
      <c r="R13" s="57">
        <f t="shared" si="6"/>
        <v>44803</v>
      </c>
      <c r="S13" s="51" t="s">
        <v>82</v>
      </c>
      <c r="T13" s="49">
        <v>0.29166666666666669</v>
      </c>
      <c r="U13" s="49">
        <v>0.33333333333333331</v>
      </c>
      <c r="V13" s="56">
        <f t="shared" si="7"/>
        <v>4.166666666666663E-2</v>
      </c>
      <c r="W13" s="58">
        <f t="shared" si="8"/>
        <v>0.12499999999999989</v>
      </c>
    </row>
    <row r="14" spans="1:23" ht="60" x14ac:dyDescent="0.25">
      <c r="A14" s="62">
        <v>8</v>
      </c>
      <c r="B14" s="62" t="str">
        <f>Cronograma!B17</f>
        <v>Direito Processual Civil</v>
      </c>
      <c r="C14" s="69" t="s">
        <v>274</v>
      </c>
      <c r="D14" s="48">
        <v>44789</v>
      </c>
      <c r="E14" s="49">
        <v>0.29166666666666669</v>
      </c>
      <c r="F14" s="49">
        <v>0.33333333333333331</v>
      </c>
      <c r="G14" s="56">
        <f t="shared" si="1"/>
        <v>4.166666666666663E-2</v>
      </c>
      <c r="H14" s="51">
        <f t="shared" si="2"/>
        <v>44790</v>
      </c>
      <c r="I14" s="51" t="s">
        <v>81</v>
      </c>
      <c r="J14" s="52">
        <v>0.29166666666666669</v>
      </c>
      <c r="K14" s="52">
        <v>0.33333333333333331</v>
      </c>
      <c r="L14" s="56">
        <f t="shared" si="3"/>
        <v>0</v>
      </c>
      <c r="M14" s="53">
        <f t="shared" si="4"/>
        <v>44796</v>
      </c>
      <c r="N14" s="54" t="s">
        <v>82</v>
      </c>
      <c r="O14" s="55">
        <v>0.29166666666666669</v>
      </c>
      <c r="P14" s="55">
        <v>0.33333333333333331</v>
      </c>
      <c r="Q14" s="56">
        <f t="shared" si="5"/>
        <v>4.166666666666663E-2</v>
      </c>
      <c r="R14" s="57">
        <f t="shared" si="6"/>
        <v>44804</v>
      </c>
      <c r="S14" s="51" t="s">
        <v>82</v>
      </c>
      <c r="T14" s="49">
        <v>0.29166666666666669</v>
      </c>
      <c r="U14" s="49">
        <v>0.33333333333333331</v>
      </c>
      <c r="V14" s="56">
        <f t="shared" si="7"/>
        <v>4.166666666666663E-2</v>
      </c>
      <c r="W14" s="58">
        <f t="shared" si="8"/>
        <v>0.12499999999999989</v>
      </c>
    </row>
    <row r="15" spans="1:23" ht="60" x14ac:dyDescent="0.25">
      <c r="A15" s="62">
        <v>9</v>
      </c>
      <c r="B15" s="62" t="str">
        <f>Cronograma!B18</f>
        <v>Direito do Trabalho</v>
      </c>
      <c r="C15" s="69" t="s">
        <v>275</v>
      </c>
      <c r="D15" s="48">
        <v>44790</v>
      </c>
      <c r="E15" s="49">
        <v>0.29166666666666669</v>
      </c>
      <c r="F15" s="49">
        <v>0.33333333333333331</v>
      </c>
      <c r="G15" s="56">
        <f t="shared" si="1"/>
        <v>4.166666666666663E-2</v>
      </c>
      <c r="H15" s="51">
        <f t="shared" si="2"/>
        <v>44791</v>
      </c>
      <c r="I15" s="51" t="s">
        <v>81</v>
      </c>
      <c r="J15" s="52">
        <v>0.29166666666666669</v>
      </c>
      <c r="K15" s="52">
        <v>0.33333333333333331</v>
      </c>
      <c r="L15" s="56">
        <f t="shared" si="3"/>
        <v>0</v>
      </c>
      <c r="M15" s="53">
        <f t="shared" si="4"/>
        <v>44797</v>
      </c>
      <c r="N15" s="54" t="s">
        <v>82</v>
      </c>
      <c r="O15" s="55">
        <v>0.29166666666666669</v>
      </c>
      <c r="P15" s="55">
        <v>0.33333333333333331</v>
      </c>
      <c r="Q15" s="56">
        <f t="shared" si="5"/>
        <v>4.166666666666663E-2</v>
      </c>
      <c r="R15" s="57">
        <f t="shared" si="6"/>
        <v>44805</v>
      </c>
      <c r="S15" s="51" t="s">
        <v>82</v>
      </c>
      <c r="T15" s="49">
        <v>0.29166666666666669</v>
      </c>
      <c r="U15" s="49">
        <v>0.33333333333333331</v>
      </c>
      <c r="V15" s="56">
        <f t="shared" si="7"/>
        <v>4.166666666666663E-2</v>
      </c>
      <c r="W15" s="58">
        <f t="shared" si="8"/>
        <v>0.12499999999999989</v>
      </c>
    </row>
    <row r="16" spans="1:23" ht="45" x14ac:dyDescent="0.25">
      <c r="A16" s="62">
        <v>10</v>
      </c>
      <c r="B16" s="62" t="str">
        <f>Cronograma!B19</f>
        <v>Direito Processual do Trabalho</v>
      </c>
      <c r="C16" s="70" t="s">
        <v>276</v>
      </c>
      <c r="D16" s="48">
        <v>44791</v>
      </c>
      <c r="E16" s="49">
        <v>0.29166666666666669</v>
      </c>
      <c r="F16" s="49">
        <v>0.33333333333333331</v>
      </c>
      <c r="G16" s="56">
        <f t="shared" si="1"/>
        <v>4.166666666666663E-2</v>
      </c>
      <c r="H16" s="51">
        <f t="shared" si="2"/>
        <v>44792</v>
      </c>
      <c r="I16" s="51" t="s">
        <v>81</v>
      </c>
      <c r="J16" s="52">
        <v>0.29166666666666669</v>
      </c>
      <c r="K16" s="52">
        <v>0.33333333333333331</v>
      </c>
      <c r="L16" s="56">
        <f t="shared" si="3"/>
        <v>0</v>
      </c>
      <c r="M16" s="53">
        <f t="shared" si="4"/>
        <v>44798</v>
      </c>
      <c r="N16" s="54" t="s">
        <v>82</v>
      </c>
      <c r="O16" s="55">
        <v>0.29166666666666669</v>
      </c>
      <c r="P16" s="55">
        <v>0.33333333333333331</v>
      </c>
      <c r="Q16" s="56">
        <f t="shared" si="5"/>
        <v>4.166666666666663E-2</v>
      </c>
      <c r="R16" s="57">
        <f t="shared" si="6"/>
        <v>44806</v>
      </c>
      <c r="S16" s="51" t="s">
        <v>82</v>
      </c>
      <c r="T16" s="49">
        <v>0.29166666666666669</v>
      </c>
      <c r="U16" s="49">
        <v>0.33333333333333331</v>
      </c>
      <c r="V16" s="56">
        <f t="shared" si="7"/>
        <v>4.166666666666663E-2</v>
      </c>
      <c r="W16" s="58">
        <f t="shared" si="8"/>
        <v>0.12499999999999989</v>
      </c>
    </row>
    <row r="17" spans="1:23" x14ac:dyDescent="0.25">
      <c r="A17" s="63">
        <v>11</v>
      </c>
      <c r="B17" s="63" t="str">
        <f>Cronograma!B20</f>
        <v>Direito Empresarial</v>
      </c>
      <c r="C17" s="2"/>
      <c r="D17" s="48"/>
      <c r="E17" s="49"/>
      <c r="F17" s="49"/>
      <c r="G17" s="50">
        <f t="shared" ref="G17:G19" si="9">F17-E17</f>
        <v>0</v>
      </c>
      <c r="H17" s="51" t="str">
        <f t="shared" si="0"/>
        <v/>
      </c>
      <c r="I17" s="51"/>
      <c r="J17" s="52"/>
      <c r="K17" s="52"/>
      <c r="L17" s="50">
        <f t="shared" ref="L17:L19" si="10">IF(I17="sim",K17-J17,0)</f>
        <v>0</v>
      </c>
      <c r="M17" s="59" t="str">
        <f t="shared" ref="M17:M19" si="11">IF(D17="","",D17+DAY(7))</f>
        <v/>
      </c>
      <c r="N17" s="57"/>
      <c r="O17" s="49"/>
      <c r="P17" s="49"/>
      <c r="Q17" s="50">
        <f t="shared" ref="Q17:Q19" si="12">IF(N17="sim",P17-O17,0)</f>
        <v>0</v>
      </c>
      <c r="R17" s="57" t="str">
        <f t="shared" ref="R17:R19" si="13">IF(D17="","",D17+DAY(15))</f>
        <v/>
      </c>
      <c r="S17" s="51"/>
      <c r="T17" s="49"/>
      <c r="U17" s="49"/>
      <c r="V17" s="50">
        <f t="shared" ref="V17:V19" si="14">IF(S17="sim",U17-T17,0)</f>
        <v>0</v>
      </c>
      <c r="W17" s="60">
        <f t="shared" ref="W17:W19" si="15">G17+L17+Q17+V17</f>
        <v>0</v>
      </c>
    </row>
    <row r="18" spans="1:23" x14ac:dyDescent="0.25">
      <c r="A18" s="62">
        <v>12</v>
      </c>
      <c r="B18" s="62" t="str">
        <f>Cronograma!B21</f>
        <v>Direito Previdenciário</v>
      </c>
      <c r="C18" s="2"/>
      <c r="D18" s="48"/>
      <c r="E18" s="49"/>
      <c r="F18" s="49"/>
      <c r="G18" s="50">
        <f t="shared" si="9"/>
        <v>0</v>
      </c>
      <c r="H18" s="51" t="str">
        <f t="shared" si="0"/>
        <v/>
      </c>
      <c r="I18" s="51"/>
      <c r="J18" s="52"/>
      <c r="K18" s="52"/>
      <c r="L18" s="50">
        <f t="shared" si="10"/>
        <v>0</v>
      </c>
      <c r="M18" s="59" t="str">
        <f t="shared" si="11"/>
        <v/>
      </c>
      <c r="N18" s="57"/>
      <c r="O18" s="49"/>
      <c r="P18" s="49"/>
      <c r="Q18" s="50">
        <f t="shared" si="12"/>
        <v>0</v>
      </c>
      <c r="R18" s="57" t="str">
        <f t="shared" si="13"/>
        <v/>
      </c>
      <c r="S18" s="51"/>
      <c r="T18" s="49"/>
      <c r="U18" s="49"/>
      <c r="V18" s="50">
        <f t="shared" si="14"/>
        <v>0</v>
      </c>
      <c r="W18" s="60">
        <f t="shared" si="15"/>
        <v>0</v>
      </c>
    </row>
    <row r="19" spans="1:23" ht="15.75" thickBot="1" x14ac:dyDescent="0.3">
      <c r="A19" s="62">
        <v>13</v>
      </c>
      <c r="B19" s="62" t="str">
        <f>Cronograma!B22</f>
        <v>Direito Penal</v>
      </c>
      <c r="C19" s="2"/>
      <c r="D19" s="48"/>
      <c r="E19" s="49"/>
      <c r="F19" s="49"/>
      <c r="G19" s="50">
        <f t="shared" si="9"/>
        <v>0</v>
      </c>
      <c r="H19" s="51" t="str">
        <f t="shared" si="0"/>
        <v/>
      </c>
      <c r="I19" s="51"/>
      <c r="J19" s="52"/>
      <c r="K19" s="52"/>
      <c r="L19" s="50">
        <f t="shared" si="10"/>
        <v>0</v>
      </c>
      <c r="M19" s="59" t="str">
        <f t="shared" si="11"/>
        <v/>
      </c>
      <c r="N19" s="57"/>
      <c r="O19" s="49"/>
      <c r="P19" s="49"/>
      <c r="Q19" s="50">
        <f t="shared" si="12"/>
        <v>0</v>
      </c>
      <c r="R19" s="57" t="str">
        <f t="shared" si="13"/>
        <v/>
      </c>
      <c r="S19" s="51"/>
      <c r="T19" s="49"/>
      <c r="U19" s="49"/>
      <c r="V19" s="50">
        <f t="shared" si="14"/>
        <v>0</v>
      </c>
      <c r="W19" s="60">
        <f t="shared" si="15"/>
        <v>0</v>
      </c>
    </row>
    <row r="20" spans="1:23" ht="15.75" thickBot="1" x14ac:dyDescent="0.3">
      <c r="C20" s="92" t="s">
        <v>83</v>
      </c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4"/>
    </row>
    <row r="21" spans="1:23" x14ac:dyDescent="0.25">
      <c r="C21" s="83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5"/>
    </row>
    <row r="22" spans="1:23" x14ac:dyDescent="0.25">
      <c r="C22" s="86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8"/>
    </row>
    <row r="23" spans="1:23" x14ac:dyDescent="0.25">
      <c r="C23" s="86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8"/>
    </row>
    <row r="24" spans="1:23" x14ac:dyDescent="0.25">
      <c r="C24" s="86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8"/>
    </row>
    <row r="25" spans="1:23" ht="15.75" thickBot="1" x14ac:dyDescent="0.3"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1"/>
    </row>
  </sheetData>
  <mergeCells count="2">
    <mergeCell ref="C20:Q20"/>
    <mergeCell ref="C21:Q25"/>
  </mergeCells>
  <dataValidations count="1">
    <dataValidation type="list" allowBlank="1" showInputMessage="1" showErrorMessage="1" sqref="S7:S19 N7:N19 I7:I19" xr:uid="{B3D8E674-30C9-4607-9AF1-DD110E605078}">
      <formula1>"Sim, Não"</formula1>
    </dataValidation>
  </dataValidations>
  <hyperlinks>
    <hyperlink ref="A15:B15" location="'Direito do Trabalho'!A1" display="'Direito do Trabalho'!A1" xr:uid="{0F5BD7D2-443B-4E76-8110-6ABB20BBA0FF}"/>
    <hyperlink ref="A14:B14" location="'Direito Processual Civil'!A1" display="'Direito Processual Civil'!A1" xr:uid="{5F801C99-5610-4FC7-8CEC-E975FDB9FDB3}"/>
    <hyperlink ref="A13:B13" location="'Direito Civil'!A1" display="'Direito Civil'!A1" xr:uid="{486F4BE8-3AFE-4768-B20F-29B44988A91C}"/>
    <hyperlink ref="A12:B12" location="'Direito Administrativo'!A1" display="'Direito Administrativo'!A1" xr:uid="{DA9E9F0E-9BB4-48FF-8E20-BD150EDD586D}"/>
    <hyperlink ref="A11:B11" location="'Direito Constitucional'!A1" display="'Direito Constitucional'!A1" xr:uid="{B784E1D4-5538-4BF9-8548-61308FF2B35D}"/>
    <hyperlink ref="A10:B10" location="'Lei nº 8.112 1990 e alterações'!A1" display="'Lei nº 8.112 1990 e alterações'!A1" xr:uid="{1B2BB95C-48B4-41DB-B4A5-87C4373337A5}"/>
    <hyperlink ref="A9:B9" location="Atualidades!A1" display="Atualidades!A1" xr:uid="{3C77F2CB-CC8B-4C02-986D-D8D63651129B}"/>
    <hyperlink ref="A16:B16" location="'Direito Processual do Trabalho'!A1" display="'Direito Processual do Trabalho'!A1" xr:uid="{91EFD55C-27EE-4ACC-9BF9-C4A1F167A153}"/>
    <hyperlink ref="A7:B7" location="'D1'!B7" display="'D1'!B7" xr:uid="{9F8C98E1-BF33-414E-BC24-799CDE9AFDE0}"/>
    <hyperlink ref="A8:B8" location="'Raciocínio Lógico Matemático'!A1" display="'Raciocínio Lógico Matemático'!A1" xr:uid="{C8FAEB98-47AF-49C9-998D-00F70169E01E}"/>
    <hyperlink ref="B14" location="'D8'!B14" display="'D8'!B14" xr:uid="{55732E69-64CB-484E-B472-E030125FFBC8}"/>
    <hyperlink ref="A14" location="'D8'!B14" display="'D8'!B14" xr:uid="{CCD30422-9456-4B60-9DB2-F58635788F41}"/>
    <hyperlink ref="A17:B19" location="'D10'!B16" display="'D10'!B16" xr:uid="{4E447D56-43A2-4BD8-AA2B-BE08873C9D4E}"/>
    <hyperlink ref="A17:B17" location="'Direito Empresarial'!A1" display="'Direito Empresarial'!A1" xr:uid="{459FB8B0-079A-4E28-8954-C83EE31D645D}"/>
    <hyperlink ref="A18:B18" location="'Direito Previdenciário'!A1" display="'Direito Previdenciário'!A1" xr:uid="{2718FD4B-7AFD-413A-93D2-CA44818CF2F3}"/>
    <hyperlink ref="A19:B19" location="'Direito Penal'!A1" display="'Direito Penal'!A1" xr:uid="{4AA3C08C-F0BB-4379-84DA-28B76746C955}"/>
  </hyperlinks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77C68-A870-432A-94BE-56CB4B715EF5}">
  <dimension ref="A1:X25"/>
  <sheetViews>
    <sheetView showGridLines="0" topLeftCell="A19" workbookViewId="0">
      <selection activeCell="B27" sqref="B27"/>
    </sheetView>
  </sheetViews>
  <sheetFormatPr defaultColWidth="0" defaultRowHeight="15" x14ac:dyDescent="0.25"/>
  <cols>
    <col min="1" max="1" width="9.140625" customWidth="1"/>
    <col min="2" max="2" width="46.28515625" bestFit="1" customWidth="1"/>
    <col min="3" max="3" width="38.85546875" bestFit="1" customWidth="1"/>
    <col min="4" max="4" width="11.5703125" bestFit="1" customWidth="1"/>
    <col min="5" max="7" width="9.140625" customWidth="1"/>
    <col min="8" max="8" width="11.5703125" bestFit="1" customWidth="1"/>
    <col min="9" max="10" width="9.140625" customWidth="1"/>
    <col min="11" max="11" width="9" bestFit="1" customWidth="1"/>
    <col min="12" max="12" width="9.140625" customWidth="1"/>
    <col min="13" max="13" width="11.5703125" bestFit="1" customWidth="1"/>
    <col min="14" max="17" width="9.140625" customWidth="1"/>
    <col min="18" max="18" width="11.5703125" bestFit="1" customWidth="1"/>
    <col min="19" max="22" width="9.140625" customWidth="1"/>
    <col min="23" max="23" width="13.28515625" bestFit="1" customWidth="1"/>
    <col min="24" max="24" width="1.42578125" customWidth="1"/>
    <col min="25" max="16384" width="9.140625" hidden="1"/>
  </cols>
  <sheetData>
    <row r="1" spans="1:23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</row>
    <row r="2" spans="1:23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3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</row>
    <row r="5" spans="1:23" x14ac:dyDescent="0.25">
      <c r="A5" s="2"/>
      <c r="B5" s="2"/>
      <c r="C5" s="35"/>
      <c r="D5" s="36"/>
      <c r="E5" s="37" t="s">
        <v>67</v>
      </c>
      <c r="F5" s="37"/>
      <c r="G5" s="38" t="s">
        <v>68</v>
      </c>
      <c r="H5" s="37"/>
      <c r="I5" s="37"/>
      <c r="J5" s="37" t="s">
        <v>69</v>
      </c>
      <c r="K5" s="37"/>
      <c r="L5" s="38" t="s">
        <v>70</v>
      </c>
      <c r="M5" s="36"/>
      <c r="N5" s="37"/>
      <c r="O5" s="37" t="s">
        <v>71</v>
      </c>
      <c r="P5" s="37"/>
      <c r="Q5" s="38"/>
      <c r="R5" s="36"/>
      <c r="S5" s="37"/>
      <c r="T5" s="37" t="s">
        <v>72</v>
      </c>
      <c r="U5" s="37"/>
      <c r="V5" s="38"/>
      <c r="W5" s="39" t="s">
        <v>73</v>
      </c>
    </row>
    <row r="6" spans="1:23" ht="30" x14ac:dyDescent="0.25">
      <c r="A6" s="65" t="s">
        <v>0</v>
      </c>
      <c r="B6" s="66" t="s">
        <v>74</v>
      </c>
      <c r="C6" s="40" t="s">
        <v>75</v>
      </c>
      <c r="D6" s="41" t="s">
        <v>76</v>
      </c>
      <c r="E6" s="42" t="s">
        <v>77</v>
      </c>
      <c r="F6" s="42" t="s">
        <v>78</v>
      </c>
      <c r="G6" s="43">
        <f>SUM(G7:G19)</f>
        <v>0.24999999999999978</v>
      </c>
      <c r="H6" s="44" t="s">
        <v>79</v>
      </c>
      <c r="I6" s="45" t="s">
        <v>80</v>
      </c>
      <c r="J6" s="42" t="s">
        <v>77</v>
      </c>
      <c r="K6" s="42" t="s">
        <v>78</v>
      </c>
      <c r="L6" s="43">
        <f>SUM(L7:L19)</f>
        <v>0</v>
      </c>
      <c r="M6" s="46" t="s">
        <v>79</v>
      </c>
      <c r="N6" s="44" t="s">
        <v>80</v>
      </c>
      <c r="O6" s="42" t="s">
        <v>77</v>
      </c>
      <c r="P6" s="42" t="s">
        <v>78</v>
      </c>
      <c r="Q6" s="43">
        <f>SUM(Q7:Q19)</f>
        <v>0.24999999999999978</v>
      </c>
      <c r="R6" s="44" t="s">
        <v>79</v>
      </c>
      <c r="S6" s="44" t="s">
        <v>80</v>
      </c>
      <c r="T6" s="42" t="s">
        <v>77</v>
      </c>
      <c r="U6" s="42" t="s">
        <v>78</v>
      </c>
      <c r="V6" s="43">
        <f>SUM(V7:V19)</f>
        <v>0.24999999999999978</v>
      </c>
      <c r="W6" s="47">
        <f>SUM(W7:W19)</f>
        <v>0.74999999999999933</v>
      </c>
    </row>
    <row r="7" spans="1:23" x14ac:dyDescent="0.25">
      <c r="A7" s="62">
        <v>1</v>
      </c>
      <c r="B7" s="62" t="str">
        <f>Cronograma!B10</f>
        <v>Língua Portuguesa</v>
      </c>
      <c r="C7" s="69" t="s">
        <v>277</v>
      </c>
      <c r="D7" s="48">
        <v>44782</v>
      </c>
      <c r="E7" s="49">
        <v>0.29166666666666669</v>
      </c>
      <c r="F7" s="49">
        <v>0.33333333333333331</v>
      </c>
      <c r="G7" s="56">
        <f>F7-E7</f>
        <v>4.166666666666663E-2</v>
      </c>
      <c r="H7" s="51">
        <f t="shared" ref="H7:H19" si="0">IF(D7="","",D7+DAY(1))</f>
        <v>44783</v>
      </c>
      <c r="I7" s="51" t="s">
        <v>81</v>
      </c>
      <c r="J7" s="52">
        <v>0.29166666666666669</v>
      </c>
      <c r="K7" s="52">
        <v>0.33333333333333331</v>
      </c>
      <c r="L7" s="56">
        <f>IF(I7="sim",K7-J7,0)</f>
        <v>0</v>
      </c>
      <c r="M7" s="53">
        <f>IF(D7="","",D7+DAY(7))</f>
        <v>44789</v>
      </c>
      <c r="N7" s="54" t="s">
        <v>82</v>
      </c>
      <c r="O7" s="55">
        <v>0.29166666666666669</v>
      </c>
      <c r="P7" s="55">
        <v>0.33333333333333331</v>
      </c>
      <c r="Q7" s="56">
        <f>IF(N7="sim",P7-O7,0)</f>
        <v>4.166666666666663E-2</v>
      </c>
      <c r="R7" s="57">
        <f>IF(D7="","",D7+DAY(15))</f>
        <v>44797</v>
      </c>
      <c r="S7" s="51" t="s">
        <v>82</v>
      </c>
      <c r="T7" s="49">
        <v>0.29166666666666669</v>
      </c>
      <c r="U7" s="49">
        <v>0.33333333333333331</v>
      </c>
      <c r="V7" s="56">
        <f>IF(S7="sim",U7-T7,0)</f>
        <v>4.166666666666663E-2</v>
      </c>
      <c r="W7" s="58">
        <f>G7+L7+Q7+V7</f>
        <v>0.12499999999999989</v>
      </c>
    </row>
    <row r="8" spans="1:23" ht="30" x14ac:dyDescent="0.25">
      <c r="A8" s="62">
        <v>2</v>
      </c>
      <c r="B8" s="62" t="str">
        <f>Cronograma!B11</f>
        <v>Raciocínio Lógico Matemático</v>
      </c>
      <c r="C8" s="69" t="s">
        <v>278</v>
      </c>
      <c r="D8" s="48">
        <v>44783</v>
      </c>
      <c r="E8" s="49">
        <v>0.29166666666666669</v>
      </c>
      <c r="F8" s="49">
        <v>0.33333333333333331</v>
      </c>
      <c r="G8" s="56">
        <f t="shared" ref="G8:G12" si="1">F8-E8</f>
        <v>4.166666666666663E-2</v>
      </c>
      <c r="H8" s="51">
        <f t="shared" ref="H8:H12" si="2">IF(D8="","",D8+DAY(1))</f>
        <v>44784</v>
      </c>
      <c r="I8" s="51" t="s">
        <v>81</v>
      </c>
      <c r="J8" s="52">
        <v>0.29166666666666669</v>
      </c>
      <c r="K8" s="52">
        <v>0.33333333333333331</v>
      </c>
      <c r="L8" s="56">
        <f t="shared" ref="L8:L12" si="3">IF(I8="sim",K8-J8,0)</f>
        <v>0</v>
      </c>
      <c r="M8" s="53">
        <f t="shared" ref="M8:M12" si="4">IF(D8="","",D8+DAY(7))</f>
        <v>44790</v>
      </c>
      <c r="N8" s="54" t="s">
        <v>82</v>
      </c>
      <c r="O8" s="55">
        <v>0.29166666666666669</v>
      </c>
      <c r="P8" s="55">
        <v>0.33333333333333331</v>
      </c>
      <c r="Q8" s="56">
        <f t="shared" ref="Q8:Q12" si="5">IF(N8="sim",P8-O8,0)</f>
        <v>4.166666666666663E-2</v>
      </c>
      <c r="R8" s="57">
        <f t="shared" ref="R8:R12" si="6">IF(D8="","",D8+DAY(15))</f>
        <v>44798</v>
      </c>
      <c r="S8" s="51" t="s">
        <v>82</v>
      </c>
      <c r="T8" s="49">
        <v>0.29166666666666669</v>
      </c>
      <c r="U8" s="49">
        <v>0.33333333333333331</v>
      </c>
      <c r="V8" s="56">
        <f t="shared" ref="V8:V12" si="7">IF(S8="sim",U8-T8,0)</f>
        <v>4.166666666666663E-2</v>
      </c>
      <c r="W8" s="58">
        <f t="shared" ref="W8:W12" si="8">G8+L8+Q8+V8</f>
        <v>0.12499999999999989</v>
      </c>
    </row>
    <row r="9" spans="1:23" ht="60" x14ac:dyDescent="0.25">
      <c r="A9" s="62">
        <v>3</v>
      </c>
      <c r="B9" s="62" t="str">
        <f>Cronograma!B12</f>
        <v>Atualidades</v>
      </c>
      <c r="C9" s="69" t="s">
        <v>279</v>
      </c>
      <c r="D9" s="48">
        <v>44784</v>
      </c>
      <c r="E9" s="49">
        <v>0.29166666666666669</v>
      </c>
      <c r="F9" s="49">
        <v>0.33333333333333331</v>
      </c>
      <c r="G9" s="56">
        <f t="shared" si="1"/>
        <v>4.166666666666663E-2</v>
      </c>
      <c r="H9" s="51">
        <f t="shared" si="2"/>
        <v>44785</v>
      </c>
      <c r="I9" s="51" t="s">
        <v>81</v>
      </c>
      <c r="J9" s="52">
        <v>0.29166666666666669</v>
      </c>
      <c r="K9" s="52">
        <v>0.33333333333333331</v>
      </c>
      <c r="L9" s="56">
        <f t="shared" si="3"/>
        <v>0</v>
      </c>
      <c r="M9" s="53">
        <f t="shared" si="4"/>
        <v>44791</v>
      </c>
      <c r="N9" s="54" t="s">
        <v>82</v>
      </c>
      <c r="O9" s="55">
        <v>0.29166666666666669</v>
      </c>
      <c r="P9" s="55">
        <v>0.33333333333333331</v>
      </c>
      <c r="Q9" s="56">
        <f t="shared" si="5"/>
        <v>4.166666666666663E-2</v>
      </c>
      <c r="R9" s="57">
        <f t="shared" si="6"/>
        <v>44799</v>
      </c>
      <c r="S9" s="51" t="s">
        <v>82</v>
      </c>
      <c r="T9" s="49">
        <v>0.29166666666666669</v>
      </c>
      <c r="U9" s="49">
        <v>0.33333333333333331</v>
      </c>
      <c r="V9" s="56">
        <f t="shared" si="7"/>
        <v>4.166666666666663E-2</v>
      </c>
      <c r="W9" s="58">
        <f t="shared" si="8"/>
        <v>0.12499999999999989</v>
      </c>
    </row>
    <row r="10" spans="1:23" ht="30" x14ac:dyDescent="0.25">
      <c r="A10" s="62">
        <v>4</v>
      </c>
      <c r="B10" s="62" t="str">
        <f>Cronograma!B13</f>
        <v>Legislação: Lei nº 8.112/1990 e alterações</v>
      </c>
      <c r="C10" s="69" t="s">
        <v>280</v>
      </c>
      <c r="D10" s="48">
        <v>44785</v>
      </c>
      <c r="E10" s="49">
        <v>0.29166666666666669</v>
      </c>
      <c r="F10" s="49">
        <v>0.33333333333333331</v>
      </c>
      <c r="G10" s="56">
        <f t="shared" si="1"/>
        <v>4.166666666666663E-2</v>
      </c>
      <c r="H10" s="51">
        <f t="shared" si="2"/>
        <v>44786</v>
      </c>
      <c r="I10" s="51" t="s">
        <v>81</v>
      </c>
      <c r="J10" s="52">
        <v>0.29166666666666669</v>
      </c>
      <c r="K10" s="52">
        <v>0.33333333333333331</v>
      </c>
      <c r="L10" s="56">
        <f t="shared" si="3"/>
        <v>0</v>
      </c>
      <c r="M10" s="53">
        <f t="shared" si="4"/>
        <v>44792</v>
      </c>
      <c r="N10" s="54" t="s">
        <v>82</v>
      </c>
      <c r="O10" s="55">
        <v>0.29166666666666669</v>
      </c>
      <c r="P10" s="55">
        <v>0.33333333333333331</v>
      </c>
      <c r="Q10" s="56">
        <f t="shared" si="5"/>
        <v>4.166666666666663E-2</v>
      </c>
      <c r="R10" s="57">
        <f t="shared" si="6"/>
        <v>44800</v>
      </c>
      <c r="S10" s="51" t="s">
        <v>82</v>
      </c>
      <c r="T10" s="49">
        <v>0.29166666666666669</v>
      </c>
      <c r="U10" s="49">
        <v>0.33333333333333331</v>
      </c>
      <c r="V10" s="56">
        <f t="shared" si="7"/>
        <v>4.166666666666663E-2</v>
      </c>
      <c r="W10" s="58">
        <f t="shared" si="8"/>
        <v>0.12499999999999989</v>
      </c>
    </row>
    <row r="11" spans="1:23" ht="45" x14ac:dyDescent="0.25">
      <c r="A11" s="62">
        <v>5</v>
      </c>
      <c r="B11" s="62" t="str">
        <f>Cronograma!B14</f>
        <v>Direito Constitucional</v>
      </c>
      <c r="C11" s="69" t="s">
        <v>281</v>
      </c>
      <c r="D11" s="48">
        <v>44786</v>
      </c>
      <c r="E11" s="49">
        <v>0.29166666666666669</v>
      </c>
      <c r="F11" s="49">
        <v>0.33333333333333331</v>
      </c>
      <c r="G11" s="56">
        <f t="shared" si="1"/>
        <v>4.166666666666663E-2</v>
      </c>
      <c r="H11" s="51">
        <f t="shared" si="2"/>
        <v>44787</v>
      </c>
      <c r="I11" s="51" t="s">
        <v>81</v>
      </c>
      <c r="J11" s="52">
        <v>0.29166666666666669</v>
      </c>
      <c r="K11" s="52">
        <v>0.33333333333333331</v>
      </c>
      <c r="L11" s="56">
        <f t="shared" si="3"/>
        <v>0</v>
      </c>
      <c r="M11" s="53">
        <f t="shared" si="4"/>
        <v>44793</v>
      </c>
      <c r="N11" s="54" t="s">
        <v>82</v>
      </c>
      <c r="O11" s="55">
        <v>0.29166666666666669</v>
      </c>
      <c r="P11" s="55">
        <v>0.33333333333333331</v>
      </c>
      <c r="Q11" s="56">
        <f t="shared" si="5"/>
        <v>4.166666666666663E-2</v>
      </c>
      <c r="R11" s="57">
        <f t="shared" si="6"/>
        <v>44801</v>
      </c>
      <c r="S11" s="51" t="s">
        <v>82</v>
      </c>
      <c r="T11" s="49">
        <v>0.29166666666666669</v>
      </c>
      <c r="U11" s="49">
        <v>0.33333333333333331</v>
      </c>
      <c r="V11" s="56">
        <f t="shared" si="7"/>
        <v>4.166666666666663E-2</v>
      </c>
      <c r="W11" s="58">
        <f t="shared" si="8"/>
        <v>0.12499999999999989</v>
      </c>
    </row>
    <row r="12" spans="1:23" ht="45" x14ac:dyDescent="0.25">
      <c r="A12" s="62">
        <v>6</v>
      </c>
      <c r="B12" s="62" t="str">
        <f>Cronograma!B15</f>
        <v>Direito Administrativo</v>
      </c>
      <c r="C12" s="70" t="s">
        <v>282</v>
      </c>
      <c r="D12" s="48">
        <v>44787</v>
      </c>
      <c r="E12" s="49">
        <v>0.29166666666666669</v>
      </c>
      <c r="F12" s="49">
        <v>0.33333333333333331</v>
      </c>
      <c r="G12" s="56">
        <f t="shared" si="1"/>
        <v>4.166666666666663E-2</v>
      </c>
      <c r="H12" s="51">
        <f t="shared" si="2"/>
        <v>44788</v>
      </c>
      <c r="I12" s="51" t="s">
        <v>81</v>
      </c>
      <c r="J12" s="52">
        <v>0.29166666666666669</v>
      </c>
      <c r="K12" s="52">
        <v>0.33333333333333331</v>
      </c>
      <c r="L12" s="56">
        <f t="shared" si="3"/>
        <v>0</v>
      </c>
      <c r="M12" s="53">
        <f t="shared" si="4"/>
        <v>44794</v>
      </c>
      <c r="N12" s="54" t="s">
        <v>82</v>
      </c>
      <c r="O12" s="55">
        <v>0.29166666666666669</v>
      </c>
      <c r="P12" s="55">
        <v>0.33333333333333331</v>
      </c>
      <c r="Q12" s="56">
        <f t="shared" si="5"/>
        <v>4.166666666666663E-2</v>
      </c>
      <c r="R12" s="57">
        <f t="shared" si="6"/>
        <v>44802</v>
      </c>
      <c r="S12" s="51" t="s">
        <v>82</v>
      </c>
      <c r="T12" s="49">
        <v>0.29166666666666669</v>
      </c>
      <c r="U12" s="49">
        <v>0.33333333333333331</v>
      </c>
      <c r="V12" s="56">
        <f t="shared" si="7"/>
        <v>4.166666666666663E-2</v>
      </c>
      <c r="W12" s="58">
        <f t="shared" si="8"/>
        <v>0.12499999999999989</v>
      </c>
    </row>
    <row r="13" spans="1:23" x14ac:dyDescent="0.25">
      <c r="A13" s="62">
        <v>7</v>
      </c>
      <c r="B13" s="62" t="str">
        <f>Cronograma!B16</f>
        <v>Direito Civil</v>
      </c>
      <c r="C13" s="2"/>
      <c r="D13" s="48"/>
      <c r="E13" s="49"/>
      <c r="F13" s="49"/>
      <c r="G13" s="50">
        <f t="shared" ref="G13:G19" si="9">F13-E13</f>
        <v>0</v>
      </c>
      <c r="H13" s="51" t="str">
        <f t="shared" si="0"/>
        <v/>
      </c>
      <c r="I13" s="51"/>
      <c r="J13" s="52"/>
      <c r="K13" s="52"/>
      <c r="L13" s="50">
        <f t="shared" ref="L13:L19" si="10">IF(I13="sim",K13-J13,0)</f>
        <v>0</v>
      </c>
      <c r="M13" s="59" t="str">
        <f t="shared" ref="M13:M19" si="11">IF(D13="","",D13+DAY(7))</f>
        <v/>
      </c>
      <c r="N13" s="57"/>
      <c r="O13" s="49"/>
      <c r="P13" s="49"/>
      <c r="Q13" s="50">
        <f t="shared" ref="Q13:Q19" si="12">IF(N13="sim",P13-O13,0)</f>
        <v>0</v>
      </c>
      <c r="R13" s="57" t="str">
        <f t="shared" ref="R13:R19" si="13">IF(D13="","",D13+DAY(15))</f>
        <v/>
      </c>
      <c r="S13" s="51"/>
      <c r="T13" s="49"/>
      <c r="U13" s="49"/>
      <c r="V13" s="50">
        <f t="shared" ref="V13:V19" si="14">IF(S13="sim",U13-T13,0)</f>
        <v>0</v>
      </c>
      <c r="W13" s="60">
        <f t="shared" ref="W13:W19" si="15">G13+L13+Q13+V13</f>
        <v>0</v>
      </c>
    </row>
    <row r="14" spans="1:23" x14ac:dyDescent="0.25">
      <c r="A14" s="62">
        <v>8</v>
      </c>
      <c r="B14" s="62" t="str">
        <f>Cronograma!B17</f>
        <v>Direito Processual Civil</v>
      </c>
      <c r="C14" s="2"/>
      <c r="D14" s="48"/>
      <c r="E14" s="49"/>
      <c r="F14" s="49"/>
      <c r="G14" s="50">
        <f t="shared" si="9"/>
        <v>0</v>
      </c>
      <c r="H14" s="51" t="str">
        <f t="shared" si="0"/>
        <v/>
      </c>
      <c r="I14" s="51"/>
      <c r="J14" s="52"/>
      <c r="K14" s="52"/>
      <c r="L14" s="50">
        <f t="shared" si="10"/>
        <v>0</v>
      </c>
      <c r="M14" s="59" t="str">
        <f t="shared" si="11"/>
        <v/>
      </c>
      <c r="N14" s="57"/>
      <c r="O14" s="49"/>
      <c r="P14" s="49"/>
      <c r="Q14" s="50">
        <f t="shared" si="12"/>
        <v>0</v>
      </c>
      <c r="R14" s="57" t="str">
        <f t="shared" si="13"/>
        <v/>
      </c>
      <c r="S14" s="51"/>
      <c r="T14" s="49"/>
      <c r="U14" s="49"/>
      <c r="V14" s="50">
        <f t="shared" si="14"/>
        <v>0</v>
      </c>
      <c r="W14" s="60">
        <f t="shared" si="15"/>
        <v>0</v>
      </c>
    </row>
    <row r="15" spans="1:23" x14ac:dyDescent="0.25">
      <c r="A15" s="62">
        <v>9</v>
      </c>
      <c r="B15" s="62" t="str">
        <f>Cronograma!B18</f>
        <v>Direito do Trabalho</v>
      </c>
      <c r="C15" s="2"/>
      <c r="D15" s="48"/>
      <c r="E15" s="49"/>
      <c r="F15" s="49"/>
      <c r="G15" s="50">
        <f t="shared" si="9"/>
        <v>0</v>
      </c>
      <c r="H15" s="51" t="str">
        <f t="shared" si="0"/>
        <v/>
      </c>
      <c r="I15" s="51"/>
      <c r="J15" s="52"/>
      <c r="K15" s="52"/>
      <c r="L15" s="50">
        <f t="shared" si="10"/>
        <v>0</v>
      </c>
      <c r="M15" s="59" t="str">
        <f t="shared" si="11"/>
        <v/>
      </c>
      <c r="N15" s="57"/>
      <c r="O15" s="49"/>
      <c r="P15" s="49"/>
      <c r="Q15" s="50">
        <f t="shared" si="12"/>
        <v>0</v>
      </c>
      <c r="R15" s="57" t="str">
        <f t="shared" si="13"/>
        <v/>
      </c>
      <c r="S15" s="51"/>
      <c r="T15" s="49"/>
      <c r="U15" s="49"/>
      <c r="V15" s="50">
        <f t="shared" si="14"/>
        <v>0</v>
      </c>
      <c r="W15" s="60">
        <f t="shared" si="15"/>
        <v>0</v>
      </c>
    </row>
    <row r="16" spans="1:23" x14ac:dyDescent="0.25">
      <c r="A16" s="62">
        <v>10</v>
      </c>
      <c r="B16" s="62" t="str">
        <f>Cronograma!B19</f>
        <v>Direito Processual do Trabalho</v>
      </c>
      <c r="C16" s="2"/>
      <c r="D16" s="48"/>
      <c r="E16" s="49"/>
      <c r="F16" s="49"/>
      <c r="G16" s="50">
        <f t="shared" si="9"/>
        <v>0</v>
      </c>
      <c r="H16" s="51" t="str">
        <f t="shared" si="0"/>
        <v/>
      </c>
      <c r="I16" s="51"/>
      <c r="J16" s="52"/>
      <c r="K16" s="52"/>
      <c r="L16" s="50">
        <f t="shared" si="10"/>
        <v>0</v>
      </c>
      <c r="M16" s="59" t="str">
        <f t="shared" si="11"/>
        <v/>
      </c>
      <c r="N16" s="57"/>
      <c r="O16" s="49"/>
      <c r="P16" s="49"/>
      <c r="Q16" s="50">
        <f t="shared" si="12"/>
        <v>0</v>
      </c>
      <c r="R16" s="57" t="str">
        <f t="shared" si="13"/>
        <v/>
      </c>
      <c r="S16" s="51"/>
      <c r="T16" s="49"/>
      <c r="U16" s="49"/>
      <c r="V16" s="50">
        <f t="shared" si="14"/>
        <v>0</v>
      </c>
      <c r="W16" s="60">
        <f t="shared" si="15"/>
        <v>0</v>
      </c>
    </row>
    <row r="17" spans="1:23" x14ac:dyDescent="0.25">
      <c r="A17" s="62">
        <v>11</v>
      </c>
      <c r="B17" s="62" t="str">
        <f>Cronograma!B20</f>
        <v>Direito Empresarial</v>
      </c>
      <c r="C17" s="2"/>
      <c r="D17" s="48"/>
      <c r="E17" s="49"/>
      <c r="F17" s="49"/>
      <c r="G17" s="50">
        <f t="shared" si="9"/>
        <v>0</v>
      </c>
      <c r="H17" s="51" t="str">
        <f t="shared" si="0"/>
        <v/>
      </c>
      <c r="I17" s="51"/>
      <c r="J17" s="52"/>
      <c r="K17" s="52"/>
      <c r="L17" s="50">
        <f t="shared" si="10"/>
        <v>0</v>
      </c>
      <c r="M17" s="59" t="str">
        <f t="shared" si="11"/>
        <v/>
      </c>
      <c r="N17" s="57"/>
      <c r="O17" s="49"/>
      <c r="P17" s="49"/>
      <c r="Q17" s="50">
        <f t="shared" si="12"/>
        <v>0</v>
      </c>
      <c r="R17" s="57" t="str">
        <f t="shared" si="13"/>
        <v/>
      </c>
      <c r="S17" s="51"/>
      <c r="T17" s="49"/>
      <c r="U17" s="49"/>
      <c r="V17" s="50">
        <f t="shared" si="14"/>
        <v>0</v>
      </c>
      <c r="W17" s="60">
        <f t="shared" si="15"/>
        <v>0</v>
      </c>
    </row>
    <row r="18" spans="1:23" x14ac:dyDescent="0.25">
      <c r="A18" s="63">
        <v>12</v>
      </c>
      <c r="B18" s="63" t="str">
        <f>Cronograma!B21</f>
        <v>Direito Previdenciário</v>
      </c>
      <c r="C18" s="2"/>
      <c r="D18" s="48"/>
      <c r="E18" s="49"/>
      <c r="F18" s="49"/>
      <c r="G18" s="50">
        <f t="shared" si="9"/>
        <v>0</v>
      </c>
      <c r="H18" s="51" t="str">
        <f t="shared" si="0"/>
        <v/>
      </c>
      <c r="I18" s="51"/>
      <c r="J18" s="52"/>
      <c r="K18" s="52"/>
      <c r="L18" s="50">
        <f t="shared" si="10"/>
        <v>0</v>
      </c>
      <c r="M18" s="59" t="str">
        <f t="shared" si="11"/>
        <v/>
      </c>
      <c r="N18" s="57"/>
      <c r="O18" s="49"/>
      <c r="P18" s="49"/>
      <c r="Q18" s="50">
        <f t="shared" si="12"/>
        <v>0</v>
      </c>
      <c r="R18" s="57" t="str">
        <f t="shared" si="13"/>
        <v/>
      </c>
      <c r="S18" s="51"/>
      <c r="T18" s="49"/>
      <c r="U18" s="49"/>
      <c r="V18" s="50">
        <f t="shared" si="14"/>
        <v>0</v>
      </c>
      <c r="W18" s="60">
        <f t="shared" si="15"/>
        <v>0</v>
      </c>
    </row>
    <row r="19" spans="1:23" ht="15.75" thickBot="1" x14ac:dyDescent="0.3">
      <c r="A19" s="62">
        <v>13</v>
      </c>
      <c r="B19" s="62" t="str">
        <f>Cronograma!B22</f>
        <v>Direito Penal</v>
      </c>
      <c r="C19" s="2"/>
      <c r="D19" s="48"/>
      <c r="E19" s="49"/>
      <c r="F19" s="49"/>
      <c r="G19" s="50">
        <f t="shared" si="9"/>
        <v>0</v>
      </c>
      <c r="H19" s="51" t="str">
        <f t="shared" si="0"/>
        <v/>
      </c>
      <c r="I19" s="51"/>
      <c r="J19" s="52"/>
      <c r="K19" s="52"/>
      <c r="L19" s="50">
        <f t="shared" si="10"/>
        <v>0</v>
      </c>
      <c r="M19" s="59" t="str">
        <f t="shared" si="11"/>
        <v/>
      </c>
      <c r="N19" s="57"/>
      <c r="O19" s="49"/>
      <c r="P19" s="49"/>
      <c r="Q19" s="50">
        <f t="shared" si="12"/>
        <v>0</v>
      </c>
      <c r="R19" s="57" t="str">
        <f t="shared" si="13"/>
        <v/>
      </c>
      <c r="S19" s="51"/>
      <c r="T19" s="49"/>
      <c r="U19" s="49"/>
      <c r="V19" s="50">
        <f t="shared" si="14"/>
        <v>0</v>
      </c>
      <c r="W19" s="60">
        <f t="shared" si="15"/>
        <v>0</v>
      </c>
    </row>
    <row r="20" spans="1:23" ht="15.75" thickBot="1" x14ac:dyDescent="0.3">
      <c r="C20" s="92" t="s">
        <v>83</v>
      </c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4"/>
    </row>
    <row r="21" spans="1:23" x14ac:dyDescent="0.25">
      <c r="C21" s="83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5"/>
    </row>
    <row r="22" spans="1:23" x14ac:dyDescent="0.25">
      <c r="C22" s="86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8"/>
    </row>
    <row r="23" spans="1:23" x14ac:dyDescent="0.25">
      <c r="C23" s="86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8"/>
    </row>
    <row r="24" spans="1:23" x14ac:dyDescent="0.25">
      <c r="C24" s="86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8"/>
    </row>
    <row r="25" spans="1:23" ht="15.75" thickBot="1" x14ac:dyDescent="0.3"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1"/>
    </row>
  </sheetData>
  <mergeCells count="2">
    <mergeCell ref="C20:Q20"/>
    <mergeCell ref="C21:Q25"/>
  </mergeCells>
  <dataValidations count="1">
    <dataValidation type="list" allowBlank="1" showInputMessage="1" showErrorMessage="1" sqref="S7:S19 N7:N19 I7:I19" xr:uid="{D8E6CB0F-C483-469B-8347-7A934CECF89A}">
      <formula1>"Sim, Não"</formula1>
    </dataValidation>
  </dataValidations>
  <hyperlinks>
    <hyperlink ref="A15:B15" location="'Direito do Trabalho'!A1" display="'Direito do Trabalho'!A1" xr:uid="{0206E82F-5DCC-4CE6-B5B3-24EA8CA27D3D}"/>
    <hyperlink ref="A14:B14" location="'Direito Processual Civil'!A1" display="'Direito Processual Civil'!A1" xr:uid="{20CDAB35-BE9B-4867-BB42-B8A0F3AB32DF}"/>
    <hyperlink ref="A13:B13" location="'Direito Civil'!A1" display="'Direito Civil'!A1" xr:uid="{E190E765-0210-4155-9A56-D3C53CFF1D83}"/>
    <hyperlink ref="A12:B12" location="'Direito Administrativo'!A1" display="'Direito Administrativo'!A1" xr:uid="{20076055-55B0-4FDF-A010-5EF5B7006365}"/>
    <hyperlink ref="A11:B11" location="'Direito Constitucional'!A1" display="'Direito Constitucional'!A1" xr:uid="{DDCE3A86-BB62-4A58-A3B9-F7E6FDFDB489}"/>
    <hyperlink ref="A10:B10" location="'Lei nº 8.112 1990 e alterações'!A1" display="'Lei nº 8.112 1990 e alterações'!A1" xr:uid="{FFECA705-4DE3-4674-92C3-372B0DF97263}"/>
    <hyperlink ref="A9:B9" location="Atualidades!A1" display="Atualidades!A1" xr:uid="{E014207E-8D6C-4C53-9E93-20FBC7B11104}"/>
    <hyperlink ref="A16:B16" location="'Direito Processual do Trabalho'!A1" display="'Direito Processual do Trabalho'!A1" xr:uid="{F1FE9499-1197-4FFD-A58B-806B4B311821}"/>
    <hyperlink ref="A7:B7" location="'D1'!B7" display="'D1'!B7" xr:uid="{9C737548-9A5D-429E-9E8B-F4B511A951BA}"/>
    <hyperlink ref="A8:B8" location="'Raciocínio Lógico Matemático'!A1" display="'Raciocínio Lógico Matemático'!A1" xr:uid="{2158F417-E2F6-4396-8FFF-0F1C9263CB31}"/>
    <hyperlink ref="B14" location="'D8'!B14" display="'D8'!B14" xr:uid="{2A07B451-9625-4EF8-B365-F776DBAE2323}"/>
    <hyperlink ref="A14" location="'D8'!B14" display="'D8'!B14" xr:uid="{91E0C1A3-8F90-4333-812C-74D50C46F384}"/>
    <hyperlink ref="A17:B19" location="'D10'!B16" display="'D10'!B16" xr:uid="{775B3B01-F481-47CC-9FE0-21AE315449FC}"/>
    <hyperlink ref="A17:B17" location="'Direito Empresarial'!A1" display="'Direito Empresarial'!A1" xr:uid="{5D4F437E-AF3B-46D4-A509-DD40F58D0665}"/>
    <hyperlink ref="A18:B18" location="'Direito Previdenciário'!A1" display="'Direito Previdenciário'!A1" xr:uid="{51A64203-2B00-4DAC-B6FA-E128CC72E31C}"/>
    <hyperlink ref="A19:B19" location="'Direito Penal'!A1" display="'Direito Penal'!A1" xr:uid="{D05E800E-FF30-405C-92A5-02D908FB5875}"/>
  </hyperlinks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AC680-F478-4E77-8620-FCD8F1EBB502}">
  <dimension ref="A1:X25"/>
  <sheetViews>
    <sheetView showGridLines="0" topLeftCell="A10" workbookViewId="0">
      <selection activeCell="B31" sqref="B31"/>
    </sheetView>
  </sheetViews>
  <sheetFormatPr defaultColWidth="0" defaultRowHeight="15" x14ac:dyDescent="0.25"/>
  <cols>
    <col min="1" max="1" width="9.140625" customWidth="1"/>
    <col min="2" max="2" width="46.28515625" bestFit="1" customWidth="1"/>
    <col min="3" max="3" width="38.85546875" bestFit="1" customWidth="1"/>
    <col min="4" max="4" width="11.5703125" bestFit="1" customWidth="1"/>
    <col min="5" max="7" width="9.140625" customWidth="1"/>
    <col min="8" max="8" width="11.5703125" bestFit="1" customWidth="1"/>
    <col min="9" max="10" width="9.140625" customWidth="1"/>
    <col min="11" max="11" width="9" bestFit="1" customWidth="1"/>
    <col min="12" max="12" width="9.140625" customWidth="1"/>
    <col min="13" max="13" width="11.5703125" bestFit="1" customWidth="1"/>
    <col min="14" max="17" width="9.140625" customWidth="1"/>
    <col min="18" max="18" width="11.5703125" bestFit="1" customWidth="1"/>
    <col min="19" max="22" width="9.140625" customWidth="1"/>
    <col min="23" max="23" width="13.28515625" bestFit="1" customWidth="1"/>
    <col min="24" max="24" width="1.42578125" customWidth="1"/>
    <col min="25" max="16384" width="9.140625" hidden="1"/>
  </cols>
  <sheetData>
    <row r="1" spans="1:23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</row>
    <row r="2" spans="1:23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3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</row>
    <row r="5" spans="1:23" x14ac:dyDescent="0.25">
      <c r="A5" s="2"/>
      <c r="B5" s="2"/>
      <c r="C5" s="35"/>
      <c r="D5" s="36"/>
      <c r="E5" s="37" t="s">
        <v>67</v>
      </c>
      <c r="F5" s="37"/>
      <c r="G5" s="38" t="s">
        <v>68</v>
      </c>
      <c r="H5" s="37"/>
      <c r="I5" s="37"/>
      <c r="J5" s="37" t="s">
        <v>69</v>
      </c>
      <c r="K5" s="37"/>
      <c r="L5" s="38" t="s">
        <v>70</v>
      </c>
      <c r="M5" s="36"/>
      <c r="N5" s="37"/>
      <c r="O5" s="37" t="s">
        <v>71</v>
      </c>
      <c r="P5" s="37"/>
      <c r="Q5" s="38"/>
      <c r="R5" s="36"/>
      <c r="S5" s="37"/>
      <c r="T5" s="37" t="s">
        <v>72</v>
      </c>
      <c r="U5" s="37"/>
      <c r="V5" s="38"/>
      <c r="W5" s="39" t="s">
        <v>73</v>
      </c>
    </row>
    <row r="6" spans="1:23" ht="30" x14ac:dyDescent="0.25">
      <c r="A6" s="65" t="s">
        <v>0</v>
      </c>
      <c r="B6" s="66" t="s">
        <v>74</v>
      </c>
      <c r="C6" s="40" t="s">
        <v>75</v>
      </c>
      <c r="D6" s="41" t="s">
        <v>76</v>
      </c>
      <c r="E6" s="42" t="s">
        <v>77</v>
      </c>
      <c r="F6" s="42" t="s">
        <v>78</v>
      </c>
      <c r="G6" s="43">
        <f>SUM(G7:G19)</f>
        <v>0.37499999999999967</v>
      </c>
      <c r="H6" s="44" t="s">
        <v>79</v>
      </c>
      <c r="I6" s="45" t="s">
        <v>80</v>
      </c>
      <c r="J6" s="42" t="s">
        <v>77</v>
      </c>
      <c r="K6" s="42" t="s">
        <v>78</v>
      </c>
      <c r="L6" s="43">
        <f>SUM(L7:L19)</f>
        <v>0</v>
      </c>
      <c r="M6" s="46" t="s">
        <v>79</v>
      </c>
      <c r="N6" s="44" t="s">
        <v>80</v>
      </c>
      <c r="O6" s="42" t="s">
        <v>77</v>
      </c>
      <c r="P6" s="42" t="s">
        <v>78</v>
      </c>
      <c r="Q6" s="43">
        <f>SUM(Q7:Q19)</f>
        <v>0.37499999999999967</v>
      </c>
      <c r="R6" s="44" t="s">
        <v>79</v>
      </c>
      <c r="S6" s="44" t="s">
        <v>80</v>
      </c>
      <c r="T6" s="42" t="s">
        <v>77</v>
      </c>
      <c r="U6" s="42" t="s">
        <v>78</v>
      </c>
      <c r="V6" s="43">
        <f>SUM(V7:V19)</f>
        <v>0.37499999999999967</v>
      </c>
      <c r="W6" s="47">
        <f>SUM(W7:W19)</f>
        <v>1.1249999999999991</v>
      </c>
    </row>
    <row r="7" spans="1:23" ht="60" x14ac:dyDescent="0.25">
      <c r="A7" s="62">
        <v>1</v>
      </c>
      <c r="B7" s="62" t="str">
        <f>Cronograma!B10</f>
        <v>Língua Portuguesa</v>
      </c>
      <c r="C7" s="69" t="s">
        <v>283</v>
      </c>
      <c r="D7" s="48">
        <v>44782</v>
      </c>
      <c r="E7" s="49">
        <v>0.29166666666666669</v>
      </c>
      <c r="F7" s="49">
        <v>0.33333333333333331</v>
      </c>
      <c r="G7" s="56">
        <f>F7-E7</f>
        <v>4.166666666666663E-2</v>
      </c>
      <c r="H7" s="51">
        <f t="shared" ref="H7:H19" si="0">IF(D7="","",D7+DAY(1))</f>
        <v>44783</v>
      </c>
      <c r="I7" s="51" t="s">
        <v>81</v>
      </c>
      <c r="J7" s="52">
        <v>0.29166666666666669</v>
      </c>
      <c r="K7" s="52">
        <v>0.33333333333333331</v>
      </c>
      <c r="L7" s="56">
        <f>IF(I7="sim",K7-J7,0)</f>
        <v>0</v>
      </c>
      <c r="M7" s="53">
        <f>IF(D7="","",D7+DAY(7))</f>
        <v>44789</v>
      </c>
      <c r="N7" s="54" t="s">
        <v>82</v>
      </c>
      <c r="O7" s="55">
        <v>0.29166666666666669</v>
      </c>
      <c r="P7" s="55">
        <v>0.33333333333333331</v>
      </c>
      <c r="Q7" s="56">
        <f>IF(N7="sim",P7-O7,0)</f>
        <v>4.166666666666663E-2</v>
      </c>
      <c r="R7" s="57">
        <f>IF(D7="","",D7+DAY(15))</f>
        <v>44797</v>
      </c>
      <c r="S7" s="51" t="s">
        <v>82</v>
      </c>
      <c r="T7" s="49">
        <v>0.29166666666666669</v>
      </c>
      <c r="U7" s="49">
        <v>0.33333333333333331</v>
      </c>
      <c r="V7" s="56">
        <f>IF(S7="sim",U7-T7,0)</f>
        <v>4.166666666666663E-2</v>
      </c>
      <c r="W7" s="58">
        <f>G7+L7+Q7+V7</f>
        <v>0.12499999999999989</v>
      </c>
    </row>
    <row r="8" spans="1:23" ht="30" x14ac:dyDescent="0.25">
      <c r="A8" s="62">
        <v>2</v>
      </c>
      <c r="B8" s="62" t="str">
        <f>Cronograma!B11</f>
        <v>Raciocínio Lógico Matemático</v>
      </c>
      <c r="C8" s="69" t="s">
        <v>284</v>
      </c>
      <c r="D8" s="48">
        <v>44783</v>
      </c>
      <c r="E8" s="49">
        <v>0.29166666666666669</v>
      </c>
      <c r="F8" s="49">
        <v>0.33333333333333331</v>
      </c>
      <c r="G8" s="56">
        <f t="shared" ref="G8:G15" si="1">F8-E8</f>
        <v>4.166666666666663E-2</v>
      </c>
      <c r="H8" s="51">
        <f t="shared" ref="H8:H15" si="2">IF(D8="","",D8+DAY(1))</f>
        <v>44784</v>
      </c>
      <c r="I8" s="51" t="s">
        <v>81</v>
      </c>
      <c r="J8" s="52">
        <v>0.29166666666666669</v>
      </c>
      <c r="K8" s="52">
        <v>0.33333333333333331</v>
      </c>
      <c r="L8" s="56">
        <f t="shared" ref="L8:L15" si="3">IF(I8="sim",K8-J8,0)</f>
        <v>0</v>
      </c>
      <c r="M8" s="53">
        <f t="shared" ref="M8:M15" si="4">IF(D8="","",D8+DAY(7))</f>
        <v>44790</v>
      </c>
      <c r="N8" s="54" t="s">
        <v>82</v>
      </c>
      <c r="O8" s="55">
        <v>0.29166666666666669</v>
      </c>
      <c r="P8" s="55">
        <v>0.33333333333333331</v>
      </c>
      <c r="Q8" s="56">
        <f t="shared" ref="Q8:Q15" si="5">IF(N8="sim",P8-O8,0)</f>
        <v>4.166666666666663E-2</v>
      </c>
      <c r="R8" s="57">
        <f t="shared" ref="R8:R15" si="6">IF(D8="","",D8+DAY(15))</f>
        <v>44798</v>
      </c>
      <c r="S8" s="51" t="s">
        <v>82</v>
      </c>
      <c r="T8" s="49">
        <v>0.29166666666666669</v>
      </c>
      <c r="U8" s="49">
        <v>0.33333333333333331</v>
      </c>
      <c r="V8" s="56">
        <f t="shared" ref="V8:V15" si="7">IF(S8="sim",U8-T8,0)</f>
        <v>4.166666666666663E-2</v>
      </c>
      <c r="W8" s="58">
        <f t="shared" ref="W8:W15" si="8">G8+L8+Q8+V8</f>
        <v>0.12499999999999989</v>
      </c>
    </row>
    <row r="9" spans="1:23" ht="60" x14ac:dyDescent="0.25">
      <c r="A9" s="62">
        <v>3</v>
      </c>
      <c r="B9" s="62" t="str">
        <f>Cronograma!B12</f>
        <v>Atualidades</v>
      </c>
      <c r="C9" s="69" t="s">
        <v>285</v>
      </c>
      <c r="D9" s="48">
        <v>44784</v>
      </c>
      <c r="E9" s="49">
        <v>0.29166666666666669</v>
      </c>
      <c r="F9" s="49">
        <v>0.33333333333333331</v>
      </c>
      <c r="G9" s="56">
        <f t="shared" si="1"/>
        <v>4.166666666666663E-2</v>
      </c>
      <c r="H9" s="51">
        <f t="shared" si="2"/>
        <v>44785</v>
      </c>
      <c r="I9" s="51" t="s">
        <v>81</v>
      </c>
      <c r="J9" s="52">
        <v>0.29166666666666669</v>
      </c>
      <c r="K9" s="52">
        <v>0.33333333333333331</v>
      </c>
      <c r="L9" s="56">
        <f t="shared" si="3"/>
        <v>0</v>
      </c>
      <c r="M9" s="53">
        <f t="shared" si="4"/>
        <v>44791</v>
      </c>
      <c r="N9" s="54" t="s">
        <v>82</v>
      </c>
      <c r="O9" s="55">
        <v>0.29166666666666669</v>
      </c>
      <c r="P9" s="55">
        <v>0.33333333333333331</v>
      </c>
      <c r="Q9" s="56">
        <f t="shared" si="5"/>
        <v>4.166666666666663E-2</v>
      </c>
      <c r="R9" s="57">
        <f t="shared" si="6"/>
        <v>44799</v>
      </c>
      <c r="S9" s="51" t="s">
        <v>82</v>
      </c>
      <c r="T9" s="49">
        <v>0.29166666666666669</v>
      </c>
      <c r="U9" s="49">
        <v>0.33333333333333331</v>
      </c>
      <c r="V9" s="56">
        <f t="shared" si="7"/>
        <v>4.166666666666663E-2</v>
      </c>
      <c r="W9" s="58">
        <f t="shared" si="8"/>
        <v>0.12499999999999989</v>
      </c>
    </row>
    <row r="10" spans="1:23" x14ac:dyDescent="0.25">
      <c r="A10" s="62">
        <v>4</v>
      </c>
      <c r="B10" s="62" t="str">
        <f>Cronograma!B13</f>
        <v>Legislação: Lei nº 8.112/1990 e alterações</v>
      </c>
      <c r="C10" s="69" t="s">
        <v>286</v>
      </c>
      <c r="D10" s="48">
        <v>44785</v>
      </c>
      <c r="E10" s="49">
        <v>0.29166666666666669</v>
      </c>
      <c r="F10" s="49">
        <v>0.33333333333333331</v>
      </c>
      <c r="G10" s="56">
        <f t="shared" si="1"/>
        <v>4.166666666666663E-2</v>
      </c>
      <c r="H10" s="51">
        <f t="shared" si="2"/>
        <v>44786</v>
      </c>
      <c r="I10" s="51" t="s">
        <v>81</v>
      </c>
      <c r="J10" s="52">
        <v>0.29166666666666669</v>
      </c>
      <c r="K10" s="52">
        <v>0.33333333333333331</v>
      </c>
      <c r="L10" s="56">
        <f t="shared" si="3"/>
        <v>0</v>
      </c>
      <c r="M10" s="53">
        <f t="shared" si="4"/>
        <v>44792</v>
      </c>
      <c r="N10" s="54" t="s">
        <v>82</v>
      </c>
      <c r="O10" s="55">
        <v>0.29166666666666669</v>
      </c>
      <c r="P10" s="55">
        <v>0.33333333333333331</v>
      </c>
      <c r="Q10" s="56">
        <f t="shared" si="5"/>
        <v>4.166666666666663E-2</v>
      </c>
      <c r="R10" s="57">
        <f t="shared" si="6"/>
        <v>44800</v>
      </c>
      <c r="S10" s="51" t="s">
        <v>82</v>
      </c>
      <c r="T10" s="49">
        <v>0.29166666666666669</v>
      </c>
      <c r="U10" s="49">
        <v>0.33333333333333331</v>
      </c>
      <c r="V10" s="56">
        <f t="shared" si="7"/>
        <v>4.166666666666663E-2</v>
      </c>
      <c r="W10" s="58">
        <f t="shared" si="8"/>
        <v>0.12499999999999989</v>
      </c>
    </row>
    <row r="11" spans="1:23" ht="45" x14ac:dyDescent="0.25">
      <c r="A11" s="62">
        <v>5</v>
      </c>
      <c r="B11" s="62" t="str">
        <f>Cronograma!B14</f>
        <v>Direito Constitucional</v>
      </c>
      <c r="C11" s="69" t="s">
        <v>287</v>
      </c>
      <c r="D11" s="48">
        <v>44786</v>
      </c>
      <c r="E11" s="49">
        <v>0.29166666666666669</v>
      </c>
      <c r="F11" s="49">
        <v>0.33333333333333331</v>
      </c>
      <c r="G11" s="56">
        <f t="shared" si="1"/>
        <v>4.166666666666663E-2</v>
      </c>
      <c r="H11" s="51">
        <f t="shared" si="2"/>
        <v>44787</v>
      </c>
      <c r="I11" s="51" t="s">
        <v>81</v>
      </c>
      <c r="J11" s="52">
        <v>0.29166666666666669</v>
      </c>
      <c r="K11" s="52">
        <v>0.33333333333333331</v>
      </c>
      <c r="L11" s="56">
        <f t="shared" si="3"/>
        <v>0</v>
      </c>
      <c r="M11" s="53">
        <f t="shared" si="4"/>
        <v>44793</v>
      </c>
      <c r="N11" s="54" t="s">
        <v>82</v>
      </c>
      <c r="O11" s="55">
        <v>0.29166666666666669</v>
      </c>
      <c r="P11" s="55">
        <v>0.33333333333333331</v>
      </c>
      <c r="Q11" s="56">
        <f t="shared" si="5"/>
        <v>4.166666666666663E-2</v>
      </c>
      <c r="R11" s="57">
        <f t="shared" si="6"/>
        <v>44801</v>
      </c>
      <c r="S11" s="51" t="s">
        <v>82</v>
      </c>
      <c r="T11" s="49">
        <v>0.29166666666666669</v>
      </c>
      <c r="U11" s="49">
        <v>0.33333333333333331</v>
      </c>
      <c r="V11" s="56">
        <f t="shared" si="7"/>
        <v>4.166666666666663E-2</v>
      </c>
      <c r="W11" s="58">
        <f t="shared" si="8"/>
        <v>0.12499999999999989</v>
      </c>
    </row>
    <row r="12" spans="1:23" ht="30" x14ac:dyDescent="0.25">
      <c r="A12" s="62">
        <v>6</v>
      </c>
      <c r="B12" s="62" t="str">
        <f>Cronograma!B15</f>
        <v>Direito Administrativo</v>
      </c>
      <c r="C12" s="69" t="s">
        <v>288</v>
      </c>
      <c r="D12" s="48">
        <v>44787</v>
      </c>
      <c r="E12" s="49">
        <v>0.29166666666666669</v>
      </c>
      <c r="F12" s="49">
        <v>0.33333333333333331</v>
      </c>
      <c r="G12" s="56">
        <f t="shared" si="1"/>
        <v>4.166666666666663E-2</v>
      </c>
      <c r="H12" s="51">
        <f t="shared" si="2"/>
        <v>44788</v>
      </c>
      <c r="I12" s="51" t="s">
        <v>81</v>
      </c>
      <c r="J12" s="52">
        <v>0.29166666666666669</v>
      </c>
      <c r="K12" s="52">
        <v>0.33333333333333331</v>
      </c>
      <c r="L12" s="56">
        <f t="shared" si="3"/>
        <v>0</v>
      </c>
      <c r="M12" s="53">
        <f t="shared" si="4"/>
        <v>44794</v>
      </c>
      <c r="N12" s="54" t="s">
        <v>82</v>
      </c>
      <c r="O12" s="55">
        <v>0.29166666666666669</v>
      </c>
      <c r="P12" s="55">
        <v>0.33333333333333331</v>
      </c>
      <c r="Q12" s="56">
        <f t="shared" si="5"/>
        <v>4.166666666666663E-2</v>
      </c>
      <c r="R12" s="57">
        <f t="shared" si="6"/>
        <v>44802</v>
      </c>
      <c r="S12" s="51" t="s">
        <v>82</v>
      </c>
      <c r="T12" s="49">
        <v>0.29166666666666669</v>
      </c>
      <c r="U12" s="49">
        <v>0.33333333333333331</v>
      </c>
      <c r="V12" s="56">
        <f t="shared" si="7"/>
        <v>4.166666666666663E-2</v>
      </c>
      <c r="W12" s="58">
        <f t="shared" si="8"/>
        <v>0.12499999999999989</v>
      </c>
    </row>
    <row r="13" spans="1:23" ht="75" x14ac:dyDescent="0.25">
      <c r="A13" s="62">
        <v>7</v>
      </c>
      <c r="B13" s="62" t="str">
        <f>Cronograma!B16</f>
        <v>Direito Civil</v>
      </c>
      <c r="C13" s="69" t="s">
        <v>289</v>
      </c>
      <c r="D13" s="48">
        <v>44788</v>
      </c>
      <c r="E13" s="49">
        <v>0.29166666666666669</v>
      </c>
      <c r="F13" s="49">
        <v>0.33333333333333331</v>
      </c>
      <c r="G13" s="56">
        <f t="shared" si="1"/>
        <v>4.166666666666663E-2</v>
      </c>
      <c r="H13" s="51">
        <f t="shared" si="2"/>
        <v>44789</v>
      </c>
      <c r="I13" s="51" t="s">
        <v>81</v>
      </c>
      <c r="J13" s="52">
        <v>0.29166666666666669</v>
      </c>
      <c r="K13" s="52">
        <v>0.33333333333333331</v>
      </c>
      <c r="L13" s="56">
        <f t="shared" si="3"/>
        <v>0</v>
      </c>
      <c r="M13" s="53">
        <f t="shared" si="4"/>
        <v>44795</v>
      </c>
      <c r="N13" s="54" t="s">
        <v>82</v>
      </c>
      <c r="O13" s="55">
        <v>0.29166666666666669</v>
      </c>
      <c r="P13" s="55">
        <v>0.33333333333333331</v>
      </c>
      <c r="Q13" s="56">
        <f t="shared" si="5"/>
        <v>4.166666666666663E-2</v>
      </c>
      <c r="R13" s="57">
        <f t="shared" si="6"/>
        <v>44803</v>
      </c>
      <c r="S13" s="51" t="s">
        <v>82</v>
      </c>
      <c r="T13" s="49">
        <v>0.29166666666666669</v>
      </c>
      <c r="U13" s="49">
        <v>0.33333333333333331</v>
      </c>
      <c r="V13" s="56">
        <f t="shared" si="7"/>
        <v>4.166666666666663E-2</v>
      </c>
      <c r="W13" s="58">
        <f t="shared" si="8"/>
        <v>0.12499999999999989</v>
      </c>
    </row>
    <row r="14" spans="1:23" ht="45" x14ac:dyDescent="0.25">
      <c r="A14" s="62">
        <v>8</v>
      </c>
      <c r="B14" s="62" t="str">
        <f>Cronograma!B17</f>
        <v>Direito Processual Civil</v>
      </c>
      <c r="C14" s="69" t="s">
        <v>290</v>
      </c>
      <c r="D14" s="48">
        <v>44789</v>
      </c>
      <c r="E14" s="49">
        <v>0.29166666666666669</v>
      </c>
      <c r="F14" s="49">
        <v>0.33333333333333331</v>
      </c>
      <c r="G14" s="56">
        <f t="shared" si="1"/>
        <v>4.166666666666663E-2</v>
      </c>
      <c r="H14" s="51">
        <f t="shared" si="2"/>
        <v>44790</v>
      </c>
      <c r="I14" s="51" t="s">
        <v>81</v>
      </c>
      <c r="J14" s="52">
        <v>0.29166666666666669</v>
      </c>
      <c r="K14" s="52">
        <v>0.33333333333333331</v>
      </c>
      <c r="L14" s="56">
        <f t="shared" si="3"/>
        <v>0</v>
      </c>
      <c r="M14" s="53">
        <f t="shared" si="4"/>
        <v>44796</v>
      </c>
      <c r="N14" s="54" t="s">
        <v>82</v>
      </c>
      <c r="O14" s="55">
        <v>0.29166666666666669</v>
      </c>
      <c r="P14" s="55">
        <v>0.33333333333333331</v>
      </c>
      <c r="Q14" s="56">
        <f t="shared" si="5"/>
        <v>4.166666666666663E-2</v>
      </c>
      <c r="R14" s="57">
        <f t="shared" si="6"/>
        <v>44804</v>
      </c>
      <c r="S14" s="51" t="s">
        <v>82</v>
      </c>
      <c r="T14" s="49">
        <v>0.29166666666666669</v>
      </c>
      <c r="U14" s="49">
        <v>0.33333333333333331</v>
      </c>
      <c r="V14" s="56">
        <f t="shared" si="7"/>
        <v>4.166666666666663E-2</v>
      </c>
      <c r="W14" s="58">
        <f t="shared" si="8"/>
        <v>0.12499999999999989</v>
      </c>
    </row>
    <row r="15" spans="1:23" ht="90" x14ac:dyDescent="0.25">
      <c r="A15" s="62">
        <v>9</v>
      </c>
      <c r="B15" s="62" t="str">
        <f>Cronograma!B18</f>
        <v>Direito do Trabalho</v>
      </c>
      <c r="C15" s="69" t="s">
        <v>291</v>
      </c>
      <c r="D15" s="48">
        <v>44790</v>
      </c>
      <c r="E15" s="49">
        <v>0.29166666666666669</v>
      </c>
      <c r="F15" s="49">
        <v>0.33333333333333331</v>
      </c>
      <c r="G15" s="56">
        <f t="shared" si="1"/>
        <v>4.166666666666663E-2</v>
      </c>
      <c r="H15" s="51">
        <f t="shared" si="2"/>
        <v>44791</v>
      </c>
      <c r="I15" s="51" t="s">
        <v>81</v>
      </c>
      <c r="J15" s="52">
        <v>0.29166666666666669</v>
      </c>
      <c r="K15" s="52">
        <v>0.33333333333333331</v>
      </c>
      <c r="L15" s="56">
        <f t="shared" si="3"/>
        <v>0</v>
      </c>
      <c r="M15" s="53">
        <f t="shared" si="4"/>
        <v>44797</v>
      </c>
      <c r="N15" s="54" t="s">
        <v>82</v>
      </c>
      <c r="O15" s="55">
        <v>0.29166666666666669</v>
      </c>
      <c r="P15" s="55">
        <v>0.33333333333333331</v>
      </c>
      <c r="Q15" s="56">
        <f t="shared" si="5"/>
        <v>4.166666666666663E-2</v>
      </c>
      <c r="R15" s="57">
        <f t="shared" si="6"/>
        <v>44805</v>
      </c>
      <c r="S15" s="51" t="s">
        <v>82</v>
      </c>
      <c r="T15" s="49">
        <v>0.29166666666666669</v>
      </c>
      <c r="U15" s="49">
        <v>0.33333333333333331</v>
      </c>
      <c r="V15" s="56">
        <f t="shared" si="7"/>
        <v>4.166666666666663E-2</v>
      </c>
      <c r="W15" s="58">
        <f t="shared" si="8"/>
        <v>0.12499999999999989</v>
      </c>
    </row>
    <row r="16" spans="1:23" x14ac:dyDescent="0.25">
      <c r="A16" s="62">
        <v>10</v>
      </c>
      <c r="B16" s="62" t="str">
        <f>Cronograma!B19</f>
        <v>Direito Processual do Trabalho</v>
      </c>
      <c r="C16" s="2"/>
      <c r="D16" s="48"/>
      <c r="E16" s="49"/>
      <c r="F16" s="49"/>
      <c r="G16" s="50">
        <f t="shared" ref="G16:G19" si="9">F16-E16</f>
        <v>0</v>
      </c>
      <c r="H16" s="51" t="str">
        <f t="shared" si="0"/>
        <v/>
      </c>
      <c r="I16" s="51"/>
      <c r="J16" s="52"/>
      <c r="K16" s="52"/>
      <c r="L16" s="50">
        <f t="shared" ref="L16:L19" si="10">IF(I16="sim",K16-J16,0)</f>
        <v>0</v>
      </c>
      <c r="M16" s="59" t="str">
        <f t="shared" ref="M16:M19" si="11">IF(D16="","",D16+DAY(7))</f>
        <v/>
      </c>
      <c r="N16" s="57"/>
      <c r="O16" s="49"/>
      <c r="P16" s="49"/>
      <c r="Q16" s="50">
        <f t="shared" ref="Q16:Q19" si="12">IF(N16="sim",P16-O16,0)</f>
        <v>0</v>
      </c>
      <c r="R16" s="57" t="str">
        <f t="shared" ref="R16:R19" si="13">IF(D16="","",D16+DAY(15))</f>
        <v/>
      </c>
      <c r="S16" s="51"/>
      <c r="T16" s="49"/>
      <c r="U16" s="49"/>
      <c r="V16" s="50">
        <f t="shared" ref="V16:V19" si="14">IF(S16="sim",U16-T16,0)</f>
        <v>0</v>
      </c>
      <c r="W16" s="60">
        <f t="shared" ref="W16:W19" si="15">G16+L16+Q16+V16</f>
        <v>0</v>
      </c>
    </row>
    <row r="17" spans="1:23" x14ac:dyDescent="0.25">
      <c r="A17" s="62">
        <v>11</v>
      </c>
      <c r="B17" s="62" t="str">
        <f>Cronograma!B20</f>
        <v>Direito Empresarial</v>
      </c>
      <c r="C17" s="2"/>
      <c r="D17" s="48"/>
      <c r="E17" s="49"/>
      <c r="F17" s="49"/>
      <c r="G17" s="50">
        <f t="shared" si="9"/>
        <v>0</v>
      </c>
      <c r="H17" s="51" t="str">
        <f t="shared" si="0"/>
        <v/>
      </c>
      <c r="I17" s="51"/>
      <c r="J17" s="52"/>
      <c r="K17" s="52"/>
      <c r="L17" s="50">
        <f t="shared" si="10"/>
        <v>0</v>
      </c>
      <c r="M17" s="59" t="str">
        <f t="shared" si="11"/>
        <v/>
      </c>
      <c r="N17" s="57"/>
      <c r="O17" s="49"/>
      <c r="P17" s="49"/>
      <c r="Q17" s="50">
        <f t="shared" si="12"/>
        <v>0</v>
      </c>
      <c r="R17" s="57" t="str">
        <f t="shared" si="13"/>
        <v/>
      </c>
      <c r="S17" s="51"/>
      <c r="T17" s="49"/>
      <c r="U17" s="49"/>
      <c r="V17" s="50">
        <f t="shared" si="14"/>
        <v>0</v>
      </c>
      <c r="W17" s="60">
        <f t="shared" si="15"/>
        <v>0</v>
      </c>
    </row>
    <row r="18" spans="1:23" x14ac:dyDescent="0.25">
      <c r="A18" s="62">
        <v>12</v>
      </c>
      <c r="B18" s="62" t="str">
        <f>Cronograma!B21</f>
        <v>Direito Previdenciário</v>
      </c>
      <c r="C18" s="2"/>
      <c r="D18" s="48"/>
      <c r="E18" s="49"/>
      <c r="F18" s="49"/>
      <c r="G18" s="50">
        <f t="shared" si="9"/>
        <v>0</v>
      </c>
      <c r="H18" s="51" t="str">
        <f t="shared" si="0"/>
        <v/>
      </c>
      <c r="I18" s="51"/>
      <c r="J18" s="52"/>
      <c r="K18" s="52"/>
      <c r="L18" s="50">
        <f t="shared" si="10"/>
        <v>0</v>
      </c>
      <c r="M18" s="59" t="str">
        <f t="shared" si="11"/>
        <v/>
      </c>
      <c r="N18" s="57"/>
      <c r="O18" s="49"/>
      <c r="P18" s="49"/>
      <c r="Q18" s="50">
        <f t="shared" si="12"/>
        <v>0</v>
      </c>
      <c r="R18" s="57" t="str">
        <f t="shared" si="13"/>
        <v/>
      </c>
      <c r="S18" s="51"/>
      <c r="T18" s="49"/>
      <c r="U18" s="49"/>
      <c r="V18" s="50">
        <f t="shared" si="14"/>
        <v>0</v>
      </c>
      <c r="W18" s="60">
        <f t="shared" si="15"/>
        <v>0</v>
      </c>
    </row>
    <row r="19" spans="1:23" ht="15.75" thickBot="1" x14ac:dyDescent="0.3">
      <c r="A19" s="63">
        <v>13</v>
      </c>
      <c r="B19" s="63" t="str">
        <f>Cronograma!B22</f>
        <v>Direito Penal</v>
      </c>
      <c r="C19" s="2"/>
      <c r="D19" s="48"/>
      <c r="E19" s="49"/>
      <c r="F19" s="49"/>
      <c r="G19" s="50">
        <f t="shared" si="9"/>
        <v>0</v>
      </c>
      <c r="H19" s="51" t="str">
        <f t="shared" si="0"/>
        <v/>
      </c>
      <c r="I19" s="51"/>
      <c r="J19" s="52"/>
      <c r="K19" s="52"/>
      <c r="L19" s="50">
        <f t="shared" si="10"/>
        <v>0</v>
      </c>
      <c r="M19" s="59" t="str">
        <f t="shared" si="11"/>
        <v/>
      </c>
      <c r="N19" s="57"/>
      <c r="O19" s="49"/>
      <c r="P19" s="49"/>
      <c r="Q19" s="50">
        <f t="shared" si="12"/>
        <v>0</v>
      </c>
      <c r="R19" s="57" t="str">
        <f t="shared" si="13"/>
        <v/>
      </c>
      <c r="S19" s="51"/>
      <c r="T19" s="49"/>
      <c r="U19" s="49"/>
      <c r="V19" s="50">
        <f t="shared" si="14"/>
        <v>0</v>
      </c>
      <c r="W19" s="60">
        <f t="shared" si="15"/>
        <v>0</v>
      </c>
    </row>
    <row r="20" spans="1:23" ht="15.75" thickBot="1" x14ac:dyDescent="0.3">
      <c r="C20" s="92" t="s">
        <v>83</v>
      </c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4"/>
    </row>
    <row r="21" spans="1:23" x14ac:dyDescent="0.25">
      <c r="C21" s="83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5"/>
    </row>
    <row r="22" spans="1:23" x14ac:dyDescent="0.25">
      <c r="C22" s="86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8"/>
    </row>
    <row r="23" spans="1:23" x14ac:dyDescent="0.25">
      <c r="C23" s="86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8"/>
    </row>
    <row r="24" spans="1:23" x14ac:dyDescent="0.25">
      <c r="C24" s="86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8"/>
    </row>
    <row r="25" spans="1:23" ht="15.75" thickBot="1" x14ac:dyDescent="0.3"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1"/>
    </row>
  </sheetData>
  <mergeCells count="2">
    <mergeCell ref="C20:Q20"/>
    <mergeCell ref="C21:Q25"/>
  </mergeCells>
  <dataValidations count="1">
    <dataValidation type="list" allowBlank="1" showInputMessage="1" showErrorMessage="1" sqref="S7:S19 N7:N19 I7:I19" xr:uid="{8EB5A840-DFC1-4227-B6FF-75F9A8B29CD7}">
      <formula1>"Sim, Não"</formula1>
    </dataValidation>
  </dataValidations>
  <hyperlinks>
    <hyperlink ref="A15:B15" location="'Direito do Trabalho'!A1" display="'Direito do Trabalho'!A1" xr:uid="{99F87C32-5202-4DF6-BA30-73D0F0444772}"/>
    <hyperlink ref="A14:B14" location="'Direito Processual Civil'!A1" display="'Direito Processual Civil'!A1" xr:uid="{61EEBB5A-BD26-421F-92CB-37F86D5C9DE6}"/>
    <hyperlink ref="A13:B13" location="'Direito Civil'!A1" display="'Direito Civil'!A1" xr:uid="{36958077-0E20-4B15-8198-E51A01EDD744}"/>
    <hyperlink ref="A12:B12" location="'Direito Administrativo'!A1" display="'Direito Administrativo'!A1" xr:uid="{A25B8A3B-AD8F-4D27-8F12-40664F0F2423}"/>
    <hyperlink ref="A11:B11" location="'Direito Constitucional'!A1" display="'Direito Constitucional'!A1" xr:uid="{9A49C516-A303-4304-92EC-815518F6D2C0}"/>
    <hyperlink ref="A10:B10" location="'Lei nº 8.112 1990 e alterações'!A1" display="'Lei nº 8.112 1990 e alterações'!A1" xr:uid="{DF613DBF-B1B5-46C6-AB12-E02522F62D39}"/>
    <hyperlink ref="A9:B9" location="Atualidades!A1" display="Atualidades!A1" xr:uid="{681E77BD-1994-4D8F-8BAD-25943FCC617C}"/>
    <hyperlink ref="A16:B16" location="'Direito Processual do Trabalho'!A1" display="'Direito Processual do Trabalho'!A1" xr:uid="{516940EC-9F81-40F7-A9D3-7220BEF651A7}"/>
    <hyperlink ref="A7:B7" location="'D1'!B7" display="'D1'!B7" xr:uid="{44C1DD27-376B-4230-ADEA-2EEED008B3B8}"/>
    <hyperlink ref="A8:B8" location="'Raciocínio Lógico Matemático'!A1" display="'Raciocínio Lógico Matemático'!A1" xr:uid="{68D3AB35-242F-4CFC-93BF-E7281793E03E}"/>
    <hyperlink ref="B14" location="'D8'!B14" display="'D8'!B14" xr:uid="{95C3D5F1-B012-4476-AC75-33307FB930BC}"/>
    <hyperlink ref="A14" location="'D8'!B14" display="'D8'!B14" xr:uid="{57E54057-67E7-4797-891F-E06D0AC0B187}"/>
    <hyperlink ref="A17:B19" location="'D10'!B16" display="'D10'!B16" xr:uid="{01C30502-7A52-4F3F-8B01-09355D0F9E05}"/>
    <hyperlink ref="A17:B17" location="'Direito Empresarial'!A1" display="'Direito Empresarial'!A1" xr:uid="{97B07F8B-AA7B-4368-9E43-33675F4D97A6}"/>
    <hyperlink ref="A18:B18" location="'Direito Previdenciário'!A1" display="'Direito Previdenciário'!A1" xr:uid="{58A0A1E3-4632-4ADB-B459-A7D78344E65E}"/>
    <hyperlink ref="A19:B19" location="'Direito Penal'!A1" display="'Direito Penal'!A1" xr:uid="{77581438-A5BE-49B3-A9DF-C9F7485B60BC}"/>
  </hyperlink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9"/>
  <sheetViews>
    <sheetView showGridLines="0" tabSelected="1" workbookViewId="0">
      <selection activeCell="B17" sqref="B17"/>
    </sheetView>
  </sheetViews>
  <sheetFormatPr defaultColWidth="0" defaultRowHeight="15" zeroHeight="1" x14ac:dyDescent="0.25"/>
  <cols>
    <col min="1" max="1" width="24.42578125" bestFit="1" customWidth="1"/>
    <col min="2" max="2" width="59.42578125" bestFit="1" customWidth="1"/>
    <col min="3" max="4" width="9.140625" customWidth="1"/>
    <col min="5" max="5" width="2.42578125" customWidth="1"/>
    <col min="6" max="7" width="9.140625" customWidth="1"/>
    <col min="8" max="8" width="6.7109375" customWidth="1"/>
    <col min="9" max="16384" width="9.140625" hidden="1"/>
  </cols>
  <sheetData>
    <row r="1" spans="1:8" x14ac:dyDescent="0.25">
      <c r="A1" s="61"/>
      <c r="B1" s="61"/>
      <c r="C1" s="61"/>
      <c r="D1" s="61"/>
      <c r="E1" s="61"/>
      <c r="F1" s="61"/>
      <c r="G1" s="61"/>
      <c r="H1" s="61"/>
    </row>
    <row r="2" spans="1:8" x14ac:dyDescent="0.25">
      <c r="A2" s="61"/>
      <c r="B2" s="61"/>
      <c r="C2" s="61"/>
      <c r="D2" s="61"/>
      <c r="E2" s="61"/>
      <c r="F2" s="61"/>
      <c r="G2" s="61"/>
      <c r="H2" s="61"/>
    </row>
    <row r="3" spans="1:8" x14ac:dyDescent="0.25">
      <c r="A3" s="61"/>
      <c r="B3" s="61"/>
      <c r="C3" s="61"/>
      <c r="D3" s="61"/>
      <c r="E3" s="61"/>
      <c r="F3" s="61"/>
      <c r="G3" s="61"/>
      <c r="H3" s="61"/>
    </row>
    <row r="4" spans="1:8" x14ac:dyDescent="0.25"/>
    <row r="5" spans="1:8" x14ac:dyDescent="0.25"/>
    <row r="6" spans="1:8" ht="23.25" x14ac:dyDescent="0.35">
      <c r="A6" s="21" t="s">
        <v>324</v>
      </c>
      <c r="B6" s="22"/>
    </row>
    <row r="7" spans="1:8" x14ac:dyDescent="0.25">
      <c r="A7" s="17" t="s">
        <v>9</v>
      </c>
      <c r="B7" s="18" t="s">
        <v>325</v>
      </c>
    </row>
    <row r="8" spans="1:8" x14ac:dyDescent="0.25">
      <c r="A8" s="17" t="s">
        <v>10</v>
      </c>
      <c r="B8" s="71">
        <v>44782</v>
      </c>
    </row>
    <row r="9" spans="1:8" x14ac:dyDescent="0.25">
      <c r="A9" s="17" t="s">
        <v>11</v>
      </c>
      <c r="B9" s="18" t="s">
        <v>326</v>
      </c>
    </row>
    <row r="10" spans="1:8" x14ac:dyDescent="0.25">
      <c r="A10" s="17" t="s">
        <v>12</v>
      </c>
      <c r="B10" s="19"/>
    </row>
    <row r="11" spans="1:8" x14ac:dyDescent="0.25">
      <c r="A11" s="17" t="s">
        <v>13</v>
      </c>
      <c r="B11" s="18" t="s">
        <v>327</v>
      </c>
    </row>
    <row r="12" spans="1:8" x14ac:dyDescent="0.25">
      <c r="A12" s="17" t="s">
        <v>84</v>
      </c>
      <c r="B12" s="18" t="s">
        <v>328</v>
      </c>
    </row>
    <row r="13" spans="1:8" x14ac:dyDescent="0.25">
      <c r="A13" s="17" t="s">
        <v>14</v>
      </c>
      <c r="B13" s="18" t="s">
        <v>329</v>
      </c>
    </row>
    <row r="14" spans="1:8" x14ac:dyDescent="0.25">
      <c r="A14" s="17" t="s">
        <v>85</v>
      </c>
      <c r="B14" s="18" t="s">
        <v>330</v>
      </c>
    </row>
    <row r="15" spans="1:8" x14ac:dyDescent="0.25">
      <c r="A15" s="17" t="s">
        <v>15</v>
      </c>
      <c r="B15" s="18" t="s">
        <v>331</v>
      </c>
    </row>
    <row r="16" spans="1:8" x14ac:dyDescent="0.25">
      <c r="A16" s="17" t="s">
        <v>16</v>
      </c>
      <c r="B16" s="18" t="s">
        <v>332</v>
      </c>
    </row>
    <row r="17" spans="1:2" x14ac:dyDescent="0.25">
      <c r="A17" s="17" t="s">
        <v>17</v>
      </c>
      <c r="B17" s="71">
        <v>44871</v>
      </c>
    </row>
    <row r="18" spans="1:2" x14ac:dyDescent="0.25">
      <c r="A18" s="17"/>
      <c r="B18" s="18"/>
    </row>
    <row r="19" spans="1:2" x14ac:dyDescent="0.25"/>
    <row r="20" spans="1:2" x14ac:dyDescent="0.25"/>
    <row r="21" spans="1:2" x14ac:dyDescent="0.25"/>
    <row r="22" spans="1:2" x14ac:dyDescent="0.25"/>
    <row r="23" spans="1:2" x14ac:dyDescent="0.25"/>
    <row r="24" spans="1:2" x14ac:dyDescent="0.25"/>
    <row r="25" spans="1:2" x14ac:dyDescent="0.25"/>
    <row r="26" spans="1:2" x14ac:dyDescent="0.25"/>
    <row r="27" spans="1:2" x14ac:dyDescent="0.25"/>
    <row r="28" spans="1:2" x14ac:dyDescent="0.25"/>
    <row r="29" spans="1:2" x14ac:dyDescent="0.25"/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31"/>
  <sheetViews>
    <sheetView showGridLines="0" workbookViewId="0">
      <selection activeCell="C26" sqref="C26"/>
    </sheetView>
  </sheetViews>
  <sheetFormatPr defaultColWidth="0" defaultRowHeight="15" zeroHeight="1" x14ac:dyDescent="0.25"/>
  <cols>
    <col min="1" max="1" width="3.140625" bestFit="1" customWidth="1"/>
    <col min="2" max="2" width="51" bestFit="1" customWidth="1"/>
    <col min="3" max="3" width="11.5703125" bestFit="1" customWidth="1"/>
    <col min="4" max="4" width="15" bestFit="1" customWidth="1"/>
    <col min="5" max="5" width="13.5703125" bestFit="1" customWidth="1"/>
    <col min="6" max="6" width="14.5703125" bestFit="1" customWidth="1"/>
    <col min="7" max="7" width="15" bestFit="1" customWidth="1"/>
    <col min="8" max="8" width="13.42578125" bestFit="1" customWidth="1"/>
    <col min="9" max="9" width="3.28515625" customWidth="1"/>
    <col min="10" max="16384" width="9.140625" hidden="1"/>
  </cols>
  <sheetData>
    <row r="1" spans="1:9" s="61" customFormat="1" x14ac:dyDescent="0.25"/>
    <row r="2" spans="1:9" s="61" customFormat="1" x14ac:dyDescent="0.25"/>
    <row r="3" spans="1:9" x14ac:dyDescent="0.25">
      <c r="A3" s="61"/>
      <c r="B3" s="61"/>
      <c r="C3" s="61"/>
      <c r="D3" s="61"/>
      <c r="E3" s="61"/>
      <c r="F3" s="61"/>
      <c r="G3" s="61"/>
      <c r="H3" s="61"/>
      <c r="I3" s="61"/>
    </row>
    <row r="4" spans="1:9" x14ac:dyDescent="0.25"/>
    <row r="5" spans="1:9" x14ac:dyDescent="0.25"/>
    <row r="6" spans="1:9" ht="18.75" x14ac:dyDescent="0.25">
      <c r="B6" s="3" t="s">
        <v>8</v>
      </c>
      <c r="C6" s="4">
        <f>'Quadro de horários'!K5</f>
        <v>1.1666666666666663</v>
      </c>
      <c r="E6" s="67"/>
    </row>
    <row r="7" spans="1:9" x14ac:dyDescent="0.25">
      <c r="E7" s="68"/>
    </row>
    <row r="8" spans="1:9" x14ac:dyDescent="0.25">
      <c r="A8" s="74" t="s">
        <v>0</v>
      </c>
      <c r="B8" s="72" t="s">
        <v>1</v>
      </c>
      <c r="C8" s="72" t="s">
        <v>2</v>
      </c>
      <c r="D8" s="72" t="s">
        <v>3</v>
      </c>
      <c r="E8" s="1" t="s">
        <v>4</v>
      </c>
    </row>
    <row r="9" spans="1:9" x14ac:dyDescent="0.25">
      <c r="A9" s="75"/>
      <c r="B9" s="73"/>
      <c r="C9" s="73"/>
      <c r="D9" s="73"/>
      <c r="E9" s="5">
        <f>SUM(E10:E31)</f>
        <v>4.2791666666666668</v>
      </c>
    </row>
    <row r="10" spans="1:9" ht="15.75" x14ac:dyDescent="0.25">
      <c r="A10" s="8">
        <v>1</v>
      </c>
      <c r="B10" s="9" t="s">
        <v>5</v>
      </c>
      <c r="C10" s="10" t="s">
        <v>6</v>
      </c>
      <c r="D10" s="11">
        <f>IF(B10="","",$C$6/(COUNTA($B$10:$B$30)))</f>
        <v>8.9743589743589716E-2</v>
      </c>
      <c r="E10" s="12">
        <v>7.9166666666666663E-2</v>
      </c>
    </row>
    <row r="11" spans="1:9" ht="15.75" x14ac:dyDescent="0.25">
      <c r="A11" s="8">
        <v>2</v>
      </c>
      <c r="B11" s="9" t="s">
        <v>86</v>
      </c>
      <c r="C11" s="10" t="s">
        <v>6</v>
      </c>
      <c r="D11" s="11">
        <f t="shared" ref="D11:D30" si="0">IF(B11="","",$C$6/(COUNTA($B$10:$B$30)))</f>
        <v>8.9743589743589716E-2</v>
      </c>
      <c r="E11" s="12">
        <v>0.120833333333333</v>
      </c>
    </row>
    <row r="12" spans="1:9" ht="15.75" x14ac:dyDescent="0.25">
      <c r="A12" s="8">
        <v>3</v>
      </c>
      <c r="B12" s="9" t="s">
        <v>87</v>
      </c>
      <c r="C12" s="10" t="s">
        <v>6</v>
      </c>
      <c r="D12" s="11">
        <f t="shared" si="0"/>
        <v>8.9743589743589716E-2</v>
      </c>
      <c r="E12" s="12">
        <v>0.16250000000000001</v>
      </c>
    </row>
    <row r="13" spans="1:9" ht="15.75" x14ac:dyDescent="0.25">
      <c r="A13" s="8">
        <v>4</v>
      </c>
      <c r="B13" s="9" t="s">
        <v>88</v>
      </c>
      <c r="C13" s="10" t="s">
        <v>6</v>
      </c>
      <c r="D13" s="11">
        <f t="shared" si="0"/>
        <v>8.9743589743589716E-2</v>
      </c>
      <c r="E13" s="12">
        <v>0.204166666666667</v>
      </c>
    </row>
    <row r="14" spans="1:9" ht="15.75" x14ac:dyDescent="0.25">
      <c r="A14" s="8">
        <v>5</v>
      </c>
      <c r="B14" s="9" t="s">
        <v>89</v>
      </c>
      <c r="C14" s="10" t="s">
        <v>6</v>
      </c>
      <c r="D14" s="11">
        <f t="shared" si="0"/>
        <v>8.9743589743589716E-2</v>
      </c>
      <c r="E14" s="12">
        <v>0.24583333333333299</v>
      </c>
    </row>
    <row r="15" spans="1:9" ht="15.75" x14ac:dyDescent="0.25">
      <c r="A15" s="8">
        <v>6</v>
      </c>
      <c r="B15" s="9" t="s">
        <v>90</v>
      </c>
      <c r="C15" s="10" t="s">
        <v>7</v>
      </c>
      <c r="D15" s="11">
        <f t="shared" si="0"/>
        <v>8.9743589743589716E-2</v>
      </c>
      <c r="E15" s="12">
        <v>0.28749999999999998</v>
      </c>
    </row>
    <row r="16" spans="1:9" ht="15.75" x14ac:dyDescent="0.25">
      <c r="A16" s="8">
        <v>7</v>
      </c>
      <c r="B16" s="9" t="s">
        <v>91</v>
      </c>
      <c r="C16" s="10" t="s">
        <v>7</v>
      </c>
      <c r="D16" s="11">
        <f t="shared" si="0"/>
        <v>8.9743589743589716E-2</v>
      </c>
      <c r="E16" s="12">
        <v>0.329166666666667</v>
      </c>
    </row>
    <row r="17" spans="1:9" ht="15.75" x14ac:dyDescent="0.25">
      <c r="A17" s="8">
        <v>8</v>
      </c>
      <c r="B17" s="9" t="s">
        <v>92</v>
      </c>
      <c r="C17" s="10" t="s">
        <v>7</v>
      </c>
      <c r="D17" s="11">
        <f t="shared" si="0"/>
        <v>8.9743589743589716E-2</v>
      </c>
      <c r="E17" s="12">
        <v>0.37083333333333302</v>
      </c>
    </row>
    <row r="18" spans="1:9" ht="15.75" x14ac:dyDescent="0.25">
      <c r="A18" s="8">
        <v>9</v>
      </c>
      <c r="B18" s="9" t="s">
        <v>93</v>
      </c>
      <c r="C18" s="10" t="s">
        <v>7</v>
      </c>
      <c r="D18" s="11">
        <f t="shared" si="0"/>
        <v>8.9743589743589716E-2</v>
      </c>
      <c r="E18" s="12">
        <v>0.41249999999999998</v>
      </c>
    </row>
    <row r="19" spans="1:9" ht="15.75" x14ac:dyDescent="0.25">
      <c r="A19" s="8">
        <v>10</v>
      </c>
      <c r="B19" s="9" t="s">
        <v>94</v>
      </c>
      <c r="C19" s="10" t="s">
        <v>7</v>
      </c>
      <c r="D19" s="11">
        <f t="shared" si="0"/>
        <v>8.9743589743589716E-2</v>
      </c>
      <c r="E19" s="12">
        <v>0.454166666666667</v>
      </c>
    </row>
    <row r="20" spans="1:9" ht="15.75" x14ac:dyDescent="0.25">
      <c r="A20" s="13"/>
      <c r="B20" s="9" t="s">
        <v>95</v>
      </c>
      <c r="C20" s="10" t="s">
        <v>7</v>
      </c>
      <c r="D20" s="11">
        <f t="shared" si="0"/>
        <v>8.9743589743589716E-2</v>
      </c>
      <c r="E20" s="12">
        <v>0.49583333333333302</v>
      </c>
    </row>
    <row r="21" spans="1:9" ht="15.75" x14ac:dyDescent="0.25">
      <c r="A21" s="13"/>
      <c r="B21" s="13" t="s">
        <v>96</v>
      </c>
      <c r="C21" s="10" t="s">
        <v>7</v>
      </c>
      <c r="D21" s="11">
        <f t="shared" si="0"/>
        <v>8.9743589743589716E-2</v>
      </c>
      <c r="E21" s="12">
        <v>0.53749999999999998</v>
      </c>
    </row>
    <row r="22" spans="1:9" ht="15.75" x14ac:dyDescent="0.25">
      <c r="A22" s="13"/>
      <c r="B22" s="13" t="s">
        <v>97</v>
      </c>
      <c r="C22" s="10" t="s">
        <v>7</v>
      </c>
      <c r="D22" s="11">
        <f t="shared" si="0"/>
        <v>8.9743589743589716E-2</v>
      </c>
      <c r="E22" s="12">
        <v>0.57916666666666705</v>
      </c>
    </row>
    <row r="23" spans="1:9" ht="15.75" x14ac:dyDescent="0.25">
      <c r="A23" s="13"/>
      <c r="B23" s="13"/>
      <c r="C23" s="13"/>
      <c r="D23" s="11" t="str">
        <f t="shared" si="0"/>
        <v/>
      </c>
      <c r="E23" s="14"/>
    </row>
    <row r="24" spans="1:9" ht="15.75" x14ac:dyDescent="0.25">
      <c r="A24" s="13"/>
      <c r="B24" s="13"/>
      <c r="C24" s="13"/>
      <c r="D24" s="11" t="str">
        <f t="shared" si="0"/>
        <v/>
      </c>
      <c r="E24" s="14"/>
    </row>
    <row r="25" spans="1:9" ht="15.75" x14ac:dyDescent="0.25">
      <c r="A25" s="13"/>
      <c r="B25" s="13"/>
      <c r="C25" s="13"/>
      <c r="D25" s="11" t="str">
        <f t="shared" si="0"/>
        <v/>
      </c>
      <c r="E25" s="14"/>
    </row>
    <row r="26" spans="1:9" ht="15.75" x14ac:dyDescent="0.25">
      <c r="A26" s="13"/>
      <c r="B26" s="13"/>
      <c r="C26" s="13"/>
      <c r="D26" s="11" t="str">
        <f t="shared" si="0"/>
        <v/>
      </c>
      <c r="E26" s="14"/>
    </row>
    <row r="27" spans="1:9" ht="15.75" x14ac:dyDescent="0.25">
      <c r="A27" s="13"/>
      <c r="B27" s="13"/>
      <c r="C27" s="13"/>
      <c r="D27" s="11" t="str">
        <f t="shared" si="0"/>
        <v/>
      </c>
      <c r="E27" s="14"/>
    </row>
    <row r="28" spans="1:9" ht="15.75" x14ac:dyDescent="0.25">
      <c r="A28" s="15"/>
      <c r="B28" s="15"/>
      <c r="C28" s="15"/>
      <c r="D28" s="11" t="str">
        <f t="shared" si="0"/>
        <v/>
      </c>
      <c r="E28" s="16"/>
    </row>
    <row r="29" spans="1:9" ht="15.75" x14ac:dyDescent="0.25">
      <c r="A29" s="15"/>
      <c r="B29" s="15"/>
      <c r="C29" s="15"/>
      <c r="D29" s="11" t="str">
        <f t="shared" si="0"/>
        <v/>
      </c>
      <c r="E29" s="16"/>
    </row>
    <row r="30" spans="1:9" ht="15.75" x14ac:dyDescent="0.25">
      <c r="A30" s="6"/>
      <c r="B30" s="6"/>
      <c r="C30" s="6"/>
      <c r="D30" s="11" t="str">
        <f t="shared" si="0"/>
        <v/>
      </c>
      <c r="E30" s="7"/>
    </row>
    <row r="31" spans="1:9" ht="3" customHeight="1" x14ac:dyDescent="0.25">
      <c r="A31" s="20"/>
      <c r="B31" s="20"/>
      <c r="C31" s="20"/>
      <c r="D31" s="20"/>
      <c r="E31" s="20"/>
      <c r="F31" s="20"/>
      <c r="G31" s="20"/>
      <c r="H31" s="20"/>
      <c r="I31" s="20"/>
    </row>
  </sheetData>
  <sheetProtection algorithmName="SHA-512" hashValue="o5S1qX+mYU9rKRK4WAjOkraW0FMMMxrrL0t++SIwbPvdNjMDZe26FjerbeU7WZZ/9WEnVsXrEq+XZDP30WKmfA==" saltValue="XjLMMqGDXg3Yyo0PRIO+OQ==" spinCount="100000" sheet="1" objects="1" scenarios="1"/>
  <mergeCells count="4">
    <mergeCell ref="D8:D9"/>
    <mergeCell ref="A8:A9"/>
    <mergeCell ref="B8:B9"/>
    <mergeCell ref="C8:C9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8"/>
  <sheetViews>
    <sheetView showGridLines="0" topLeftCell="A7" workbookViewId="0">
      <selection activeCell="I26" sqref="I26"/>
    </sheetView>
  </sheetViews>
  <sheetFormatPr defaultColWidth="0" defaultRowHeight="15" x14ac:dyDescent="0.25"/>
  <cols>
    <col min="1" max="2" width="9.140625" customWidth="1"/>
    <col min="3" max="9" width="15.85546875" customWidth="1"/>
    <col min="10" max="10" width="9.140625" customWidth="1"/>
    <col min="11" max="11" width="12.42578125" bestFit="1" customWidth="1"/>
    <col min="12" max="16384" width="9.140625" hidden="1"/>
  </cols>
  <sheetData>
    <row r="1" spans="1:1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</row>
    <row r="2" spans="1:11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</row>
    <row r="5" spans="1:11" ht="15" customHeight="1" x14ac:dyDescent="0.25">
      <c r="A5" s="81" t="s">
        <v>18</v>
      </c>
      <c r="B5" s="81"/>
      <c r="C5" s="76">
        <f>COUNTIF(C9:C100,"Estudar")*$A$7</f>
        <v>2.0833333333333332E-2</v>
      </c>
      <c r="D5" s="76">
        <f t="shared" ref="D5:I5" si="0">COUNTIF(D9:D100,"Estudar")*$A$7</f>
        <v>0.22916666666666666</v>
      </c>
      <c r="E5" s="76">
        <f t="shared" si="0"/>
        <v>0.20833333333333331</v>
      </c>
      <c r="F5" s="76">
        <f t="shared" si="0"/>
        <v>0.25</v>
      </c>
      <c r="G5" s="76">
        <f t="shared" si="0"/>
        <v>0.14583333333333331</v>
      </c>
      <c r="H5" s="76">
        <f t="shared" si="0"/>
        <v>0.29166666666666663</v>
      </c>
      <c r="I5" s="76">
        <f t="shared" si="0"/>
        <v>2.0833333333333332E-2</v>
      </c>
      <c r="J5" s="80" t="s">
        <v>66</v>
      </c>
      <c r="K5" s="76">
        <f>SUM(C5:I5)</f>
        <v>1.1666666666666663</v>
      </c>
    </row>
    <row r="6" spans="1:11" ht="15" customHeight="1" x14ac:dyDescent="0.25">
      <c r="A6" s="82"/>
      <c r="B6" s="82"/>
      <c r="C6" s="77"/>
      <c r="D6" s="77"/>
      <c r="E6" s="77"/>
      <c r="F6" s="77"/>
      <c r="G6" s="77"/>
      <c r="H6" s="77"/>
      <c r="I6" s="77"/>
      <c r="J6" s="80"/>
      <c r="K6" s="77"/>
    </row>
    <row r="7" spans="1:11" x14ac:dyDescent="0.25">
      <c r="A7" s="34">
        <v>2.0833333333333332E-2</v>
      </c>
      <c r="B7" s="23"/>
      <c r="C7" s="24"/>
      <c r="D7" s="25"/>
      <c r="E7" s="25"/>
      <c r="F7" s="25"/>
      <c r="G7" s="25"/>
      <c r="H7" s="25"/>
      <c r="I7" s="25"/>
    </row>
    <row r="8" spans="1:11" x14ac:dyDescent="0.25">
      <c r="A8" s="78" t="s">
        <v>19</v>
      </c>
      <c r="B8" s="79"/>
      <c r="C8" s="26" t="s">
        <v>20</v>
      </c>
      <c r="D8" s="26" t="s">
        <v>21</v>
      </c>
      <c r="E8" s="26" t="s">
        <v>22</v>
      </c>
      <c r="F8" s="26" t="s">
        <v>23</v>
      </c>
      <c r="G8" s="26" t="s">
        <v>24</v>
      </c>
      <c r="H8" s="26" t="s">
        <v>25</v>
      </c>
      <c r="I8" s="27" t="s">
        <v>26</v>
      </c>
    </row>
    <row r="9" spans="1:11" x14ac:dyDescent="0.25">
      <c r="A9" s="32" t="s">
        <v>27</v>
      </c>
      <c r="B9" s="32" t="s">
        <v>28</v>
      </c>
      <c r="C9" s="28" t="s">
        <v>32</v>
      </c>
      <c r="D9" s="28"/>
      <c r="E9" s="28"/>
      <c r="F9" s="28"/>
      <c r="G9" s="33"/>
      <c r="H9" s="28"/>
      <c r="I9" s="28"/>
    </row>
    <row r="10" spans="1:11" x14ac:dyDescent="0.25">
      <c r="A10" s="32" t="s">
        <v>28</v>
      </c>
      <c r="B10" s="32" t="s">
        <v>29</v>
      </c>
      <c r="C10" s="28"/>
      <c r="D10" s="28"/>
      <c r="E10" s="28" t="s">
        <v>30</v>
      </c>
      <c r="F10" s="28"/>
      <c r="G10" s="28"/>
      <c r="H10" s="28"/>
      <c r="I10" s="28"/>
    </row>
    <row r="11" spans="1:11" x14ac:dyDescent="0.25">
      <c r="A11" s="32" t="s">
        <v>29</v>
      </c>
      <c r="B11" s="32" t="s">
        <v>31</v>
      </c>
      <c r="C11" s="28"/>
      <c r="D11" s="28" t="s">
        <v>30</v>
      </c>
      <c r="E11" s="28" t="s">
        <v>30</v>
      </c>
      <c r="F11" s="28" t="s">
        <v>30</v>
      </c>
      <c r="G11" s="28" t="s">
        <v>30</v>
      </c>
      <c r="H11" s="28" t="s">
        <v>30</v>
      </c>
      <c r="I11" s="28"/>
    </row>
    <row r="12" spans="1:11" x14ac:dyDescent="0.25">
      <c r="A12" s="32" t="s">
        <v>31</v>
      </c>
      <c r="B12" s="32" t="s">
        <v>33</v>
      </c>
      <c r="C12" s="28"/>
      <c r="D12" s="28" t="s">
        <v>30</v>
      </c>
      <c r="E12" s="28" t="s">
        <v>30</v>
      </c>
      <c r="F12" s="28" t="s">
        <v>30</v>
      </c>
      <c r="G12" s="28" t="s">
        <v>30</v>
      </c>
      <c r="H12" s="28" t="s">
        <v>30</v>
      </c>
      <c r="I12" s="28"/>
    </row>
    <row r="13" spans="1:11" x14ac:dyDescent="0.25">
      <c r="A13" s="32" t="s">
        <v>33</v>
      </c>
      <c r="B13" s="32" t="s">
        <v>34</v>
      </c>
      <c r="C13" s="28"/>
      <c r="D13" s="28" t="s">
        <v>30</v>
      </c>
      <c r="E13" s="28"/>
      <c r="F13" s="28" t="s">
        <v>30</v>
      </c>
      <c r="G13" s="28" t="s">
        <v>30</v>
      </c>
      <c r="H13" s="28" t="s">
        <v>30</v>
      </c>
      <c r="I13" s="28"/>
    </row>
    <row r="14" spans="1:11" x14ac:dyDescent="0.25">
      <c r="A14" s="32" t="s">
        <v>34</v>
      </c>
      <c r="B14" s="32" t="s">
        <v>35</v>
      </c>
      <c r="C14" s="28"/>
      <c r="D14" s="28" t="s">
        <v>30</v>
      </c>
      <c r="E14" s="29"/>
      <c r="F14" s="28" t="s">
        <v>30</v>
      </c>
      <c r="G14" s="28" t="s">
        <v>30</v>
      </c>
      <c r="H14" s="28" t="s">
        <v>30</v>
      </c>
      <c r="I14" s="28" t="s">
        <v>30</v>
      </c>
    </row>
    <row r="15" spans="1:11" x14ac:dyDescent="0.25">
      <c r="A15" s="32" t="s">
        <v>35</v>
      </c>
      <c r="B15" s="32" t="s">
        <v>36</v>
      </c>
      <c r="C15" s="28"/>
      <c r="D15" s="29"/>
      <c r="E15" s="28"/>
      <c r="F15" s="29"/>
      <c r="G15" s="29"/>
      <c r="H15" s="28"/>
      <c r="I15" s="28"/>
    </row>
    <row r="16" spans="1:11" x14ac:dyDescent="0.25">
      <c r="A16" s="32" t="s">
        <v>36</v>
      </c>
      <c r="B16" s="32" t="s">
        <v>37</v>
      </c>
      <c r="C16" s="28"/>
      <c r="D16" s="29"/>
      <c r="E16" s="29"/>
      <c r="F16" s="29"/>
      <c r="G16" s="29"/>
      <c r="H16" s="28"/>
      <c r="I16" s="28"/>
    </row>
    <row r="17" spans="1:9" x14ac:dyDescent="0.25">
      <c r="A17" s="32" t="s">
        <v>37</v>
      </c>
      <c r="B17" s="32" t="s">
        <v>38</v>
      </c>
      <c r="C17" s="28"/>
      <c r="D17" s="29"/>
      <c r="E17" s="29"/>
      <c r="F17" s="29"/>
      <c r="G17" s="29"/>
      <c r="H17" s="28"/>
      <c r="I17" s="28"/>
    </row>
    <row r="18" spans="1:9" x14ac:dyDescent="0.25">
      <c r="A18" s="32" t="s">
        <v>38</v>
      </c>
      <c r="B18" s="32" t="s">
        <v>39</v>
      </c>
      <c r="C18" s="28"/>
      <c r="D18" s="29"/>
      <c r="E18" s="29"/>
      <c r="F18" s="29"/>
      <c r="G18" s="29"/>
      <c r="H18" s="28"/>
      <c r="I18" s="28"/>
    </row>
    <row r="19" spans="1:9" x14ac:dyDescent="0.25">
      <c r="A19" s="32" t="s">
        <v>39</v>
      </c>
      <c r="B19" s="32" t="s">
        <v>40</v>
      </c>
      <c r="C19" s="28"/>
      <c r="D19" s="28"/>
      <c r="E19" s="28"/>
      <c r="F19" s="28"/>
      <c r="G19" s="28"/>
      <c r="H19" s="28"/>
      <c r="I19" s="28"/>
    </row>
    <row r="20" spans="1:9" x14ac:dyDescent="0.25">
      <c r="A20" s="32" t="s">
        <v>40</v>
      </c>
      <c r="B20" s="32" t="s">
        <v>41</v>
      </c>
      <c r="C20" s="28"/>
      <c r="D20" s="28"/>
      <c r="E20" s="28"/>
      <c r="F20" s="28"/>
      <c r="G20" s="28"/>
      <c r="H20" s="28"/>
      <c r="I20" s="28"/>
    </row>
    <row r="21" spans="1:9" x14ac:dyDescent="0.25">
      <c r="A21" s="32" t="s">
        <v>41</v>
      </c>
      <c r="B21" s="32" t="s">
        <v>42</v>
      </c>
      <c r="C21" s="28"/>
      <c r="D21" s="28"/>
      <c r="E21" s="28"/>
      <c r="F21" s="28"/>
      <c r="G21" s="28"/>
      <c r="H21" s="30"/>
      <c r="I21" s="28"/>
    </row>
    <row r="22" spans="1:9" x14ac:dyDescent="0.25">
      <c r="A22" s="32" t="s">
        <v>42</v>
      </c>
      <c r="B22" s="32" t="s">
        <v>43</v>
      </c>
      <c r="C22" s="28"/>
      <c r="D22" s="28"/>
      <c r="E22" s="30"/>
      <c r="F22" s="28"/>
      <c r="G22" s="28"/>
      <c r="H22" s="30"/>
      <c r="I22" s="28"/>
    </row>
    <row r="23" spans="1:9" x14ac:dyDescent="0.25">
      <c r="A23" s="32" t="s">
        <v>43</v>
      </c>
      <c r="B23" s="32" t="s">
        <v>44</v>
      </c>
      <c r="C23" s="28"/>
      <c r="D23" s="28"/>
      <c r="E23" s="30"/>
      <c r="F23" s="28"/>
      <c r="G23" s="28"/>
      <c r="H23" s="30"/>
      <c r="I23" s="28"/>
    </row>
    <row r="24" spans="1:9" x14ac:dyDescent="0.25">
      <c r="A24" s="32" t="s">
        <v>44</v>
      </c>
      <c r="B24" s="32" t="s">
        <v>45</v>
      </c>
      <c r="C24" s="28"/>
      <c r="D24" s="28"/>
      <c r="E24" s="30"/>
      <c r="F24" s="28"/>
      <c r="G24" s="28"/>
      <c r="H24" s="28" t="s">
        <v>30</v>
      </c>
      <c r="I24" s="28"/>
    </row>
    <row r="25" spans="1:9" x14ac:dyDescent="0.25">
      <c r="A25" s="32" t="s">
        <v>45</v>
      </c>
      <c r="B25" s="32" t="s">
        <v>46</v>
      </c>
      <c r="C25" s="28"/>
      <c r="D25" s="30"/>
      <c r="E25" s="30"/>
      <c r="F25" s="30"/>
      <c r="G25" s="30"/>
      <c r="H25" s="28" t="s">
        <v>30</v>
      </c>
      <c r="I25" s="28"/>
    </row>
    <row r="26" spans="1:9" x14ac:dyDescent="0.25">
      <c r="A26" s="32" t="s">
        <v>46</v>
      </c>
      <c r="B26" s="32" t="s">
        <v>47</v>
      </c>
      <c r="C26" s="28"/>
      <c r="D26" s="30"/>
      <c r="E26" s="30"/>
      <c r="F26" s="30"/>
      <c r="G26" s="30"/>
      <c r="H26" s="28" t="s">
        <v>30</v>
      </c>
      <c r="I26" s="28"/>
    </row>
    <row r="27" spans="1:9" x14ac:dyDescent="0.25">
      <c r="A27" s="32" t="s">
        <v>47</v>
      </c>
      <c r="B27" s="32" t="s">
        <v>48</v>
      </c>
      <c r="C27" s="28"/>
      <c r="D27" s="30"/>
      <c r="E27" s="30"/>
      <c r="F27" s="30"/>
      <c r="G27" s="30"/>
      <c r="H27" s="28" t="s">
        <v>30</v>
      </c>
      <c r="I27" s="30"/>
    </row>
    <row r="28" spans="1:9" x14ac:dyDescent="0.25">
      <c r="A28" s="32" t="s">
        <v>48</v>
      </c>
      <c r="B28" s="32" t="s">
        <v>49</v>
      </c>
      <c r="C28" s="28"/>
      <c r="D28" s="30"/>
      <c r="E28" s="30"/>
      <c r="F28" s="30"/>
      <c r="G28" s="30"/>
      <c r="H28" s="28" t="s">
        <v>30</v>
      </c>
      <c r="I28" s="30"/>
    </row>
    <row r="29" spans="1:9" x14ac:dyDescent="0.25">
      <c r="A29" s="32" t="s">
        <v>49</v>
      </c>
      <c r="B29" s="32" t="s">
        <v>50</v>
      </c>
      <c r="C29" s="28"/>
      <c r="D29" s="30"/>
      <c r="E29" s="28"/>
      <c r="F29" s="30"/>
      <c r="G29" s="30"/>
      <c r="H29" s="28" t="s">
        <v>30</v>
      </c>
      <c r="I29" s="30"/>
    </row>
    <row r="30" spans="1:9" x14ac:dyDescent="0.25">
      <c r="A30" s="32" t="s">
        <v>50</v>
      </c>
      <c r="B30" s="32" t="s">
        <v>51</v>
      </c>
      <c r="C30" s="28"/>
      <c r="D30" s="30"/>
      <c r="E30" s="28"/>
      <c r="F30" s="30"/>
      <c r="G30" s="30"/>
      <c r="H30" s="28" t="s">
        <v>30</v>
      </c>
      <c r="I30" s="30"/>
    </row>
    <row r="31" spans="1:9" x14ac:dyDescent="0.25">
      <c r="A31" s="32" t="s">
        <v>51</v>
      </c>
      <c r="B31" s="32" t="s">
        <v>52</v>
      </c>
      <c r="C31" s="28"/>
      <c r="D31" s="30"/>
      <c r="E31" s="28"/>
      <c r="F31" s="30"/>
      <c r="G31" s="30"/>
      <c r="H31" s="28" t="s">
        <v>30</v>
      </c>
      <c r="I31" s="30"/>
    </row>
    <row r="32" spans="1:9" x14ac:dyDescent="0.25">
      <c r="A32" s="32" t="s">
        <v>52</v>
      </c>
      <c r="B32" s="32" t="s">
        <v>53</v>
      </c>
      <c r="C32" s="28"/>
      <c r="D32" s="30"/>
      <c r="E32" s="30"/>
      <c r="F32" s="30"/>
      <c r="G32" s="30"/>
      <c r="H32" s="28" t="s">
        <v>30</v>
      </c>
      <c r="I32" s="30"/>
    </row>
    <row r="33" spans="1:9" x14ac:dyDescent="0.25">
      <c r="A33" s="32" t="s">
        <v>53</v>
      </c>
      <c r="B33" s="32" t="s">
        <v>54</v>
      </c>
      <c r="C33" s="28"/>
      <c r="D33" s="30"/>
      <c r="E33" s="28" t="s">
        <v>30</v>
      </c>
      <c r="F33" s="30"/>
      <c r="G33" s="30"/>
      <c r="H33" s="28" t="s">
        <v>30</v>
      </c>
      <c r="I33" s="28"/>
    </row>
    <row r="34" spans="1:9" x14ac:dyDescent="0.25">
      <c r="A34" s="32" t="s">
        <v>54</v>
      </c>
      <c r="B34" s="32" t="s">
        <v>55</v>
      </c>
      <c r="C34" s="28"/>
      <c r="D34" s="30"/>
      <c r="E34" s="28" t="s">
        <v>30</v>
      </c>
      <c r="F34" s="30"/>
      <c r="G34" s="30"/>
      <c r="H34" s="28"/>
      <c r="I34" s="30"/>
    </row>
    <row r="35" spans="1:9" x14ac:dyDescent="0.25">
      <c r="A35" s="32" t="s">
        <v>55</v>
      </c>
      <c r="B35" s="32" t="s">
        <v>56</v>
      </c>
      <c r="C35" s="28"/>
      <c r="D35" s="30"/>
      <c r="E35" s="28" t="s">
        <v>30</v>
      </c>
      <c r="F35" s="30"/>
      <c r="G35" s="30"/>
      <c r="H35" s="28"/>
      <c r="I35" s="30"/>
    </row>
    <row r="36" spans="1:9" x14ac:dyDescent="0.25">
      <c r="A36" s="32" t="s">
        <v>56</v>
      </c>
      <c r="B36" s="32" t="s">
        <v>53</v>
      </c>
      <c r="C36" s="28"/>
      <c r="D36" s="28" t="s">
        <v>30</v>
      </c>
      <c r="E36" s="28" t="s">
        <v>30</v>
      </c>
      <c r="F36" s="28" t="s">
        <v>30</v>
      </c>
      <c r="G36" s="28" t="s">
        <v>30</v>
      </c>
      <c r="H36" s="30"/>
      <c r="I36" s="30"/>
    </row>
    <row r="37" spans="1:9" x14ac:dyDescent="0.25">
      <c r="A37" s="32" t="s">
        <v>53</v>
      </c>
      <c r="B37" s="32" t="s">
        <v>54</v>
      </c>
      <c r="C37" s="28"/>
      <c r="D37" s="28" t="s">
        <v>30</v>
      </c>
      <c r="E37" s="28" t="s">
        <v>30</v>
      </c>
      <c r="F37" s="28" t="s">
        <v>30</v>
      </c>
      <c r="G37" s="28" t="s">
        <v>30</v>
      </c>
      <c r="H37" s="30"/>
      <c r="I37" s="30"/>
    </row>
    <row r="38" spans="1:9" x14ac:dyDescent="0.25">
      <c r="A38" s="32" t="s">
        <v>54</v>
      </c>
      <c r="B38" s="32" t="s">
        <v>55</v>
      </c>
      <c r="C38" s="28"/>
      <c r="E38" s="28" t="s">
        <v>30</v>
      </c>
      <c r="F38" s="28" t="s">
        <v>30</v>
      </c>
      <c r="G38" s="28" t="s">
        <v>30</v>
      </c>
      <c r="H38" s="30"/>
      <c r="I38" s="30"/>
    </row>
    <row r="39" spans="1:9" x14ac:dyDescent="0.25">
      <c r="A39" s="32" t="s">
        <v>55</v>
      </c>
      <c r="B39" s="32" t="s">
        <v>56</v>
      </c>
      <c r="C39" s="28"/>
      <c r="D39" s="28" t="s">
        <v>30</v>
      </c>
      <c r="E39" s="28" t="s">
        <v>30</v>
      </c>
      <c r="F39" s="28" t="s">
        <v>30</v>
      </c>
      <c r="G39" s="28"/>
      <c r="H39" s="30"/>
      <c r="I39" s="30"/>
    </row>
    <row r="40" spans="1:9" x14ac:dyDescent="0.25">
      <c r="A40" s="32" t="s">
        <v>56</v>
      </c>
      <c r="B40" s="32" t="s">
        <v>57</v>
      </c>
      <c r="C40" s="28"/>
      <c r="D40" s="28" t="s">
        <v>30</v>
      </c>
      <c r="E40" s="28"/>
      <c r="F40" s="28" t="s">
        <v>30</v>
      </c>
      <c r="G40" s="28"/>
      <c r="H40" s="30"/>
      <c r="I40" s="30"/>
    </row>
    <row r="41" spans="1:9" x14ac:dyDescent="0.25">
      <c r="A41" s="32" t="s">
        <v>57</v>
      </c>
      <c r="B41" s="32" t="s">
        <v>58</v>
      </c>
      <c r="C41" s="28"/>
      <c r="D41" s="28" t="s">
        <v>30</v>
      </c>
      <c r="E41" s="30"/>
      <c r="F41" s="28" t="s">
        <v>30</v>
      </c>
      <c r="G41" s="28"/>
      <c r="H41" s="30"/>
      <c r="I41" s="30"/>
    </row>
    <row r="42" spans="1:9" x14ac:dyDescent="0.25">
      <c r="A42" s="32" t="s">
        <v>58</v>
      </c>
      <c r="B42" s="32" t="s">
        <v>59</v>
      </c>
      <c r="C42" s="28"/>
      <c r="D42" s="28" t="s">
        <v>30</v>
      </c>
      <c r="E42" s="30"/>
      <c r="F42" s="28" t="s">
        <v>30</v>
      </c>
      <c r="G42" s="28"/>
      <c r="H42" s="30"/>
      <c r="I42" s="30"/>
    </row>
    <row r="43" spans="1:9" x14ac:dyDescent="0.25">
      <c r="A43" s="32" t="s">
        <v>59</v>
      </c>
      <c r="B43" s="32" t="s">
        <v>60</v>
      </c>
      <c r="C43" s="28"/>
      <c r="D43" s="28" t="s">
        <v>30</v>
      </c>
      <c r="E43" s="30"/>
      <c r="F43" s="28" t="s">
        <v>30</v>
      </c>
      <c r="G43" s="28"/>
      <c r="H43" s="30"/>
      <c r="I43" s="30"/>
    </row>
    <row r="44" spans="1:9" x14ac:dyDescent="0.25">
      <c r="A44" s="32" t="s">
        <v>60</v>
      </c>
      <c r="B44" s="32" t="s">
        <v>61</v>
      </c>
      <c r="C44" s="28"/>
      <c r="D44" s="30"/>
      <c r="E44" s="28"/>
      <c r="F44" s="31"/>
      <c r="G44" s="30"/>
      <c r="H44" s="30"/>
      <c r="I44" s="30"/>
    </row>
    <row r="45" spans="1:9" x14ac:dyDescent="0.25">
      <c r="A45" s="32" t="s">
        <v>61</v>
      </c>
      <c r="B45" s="32" t="s">
        <v>62</v>
      </c>
      <c r="C45" s="28"/>
      <c r="D45" s="30"/>
      <c r="E45" s="28"/>
      <c r="F45" s="31"/>
      <c r="G45" s="30"/>
      <c r="H45" s="30"/>
      <c r="I45" s="30"/>
    </row>
    <row r="46" spans="1:9" x14ac:dyDescent="0.25">
      <c r="A46" s="32" t="s">
        <v>62</v>
      </c>
      <c r="B46" s="32" t="s">
        <v>63</v>
      </c>
      <c r="C46" s="28"/>
      <c r="D46" s="30"/>
      <c r="E46" s="28"/>
      <c r="F46" s="31"/>
      <c r="G46" s="30"/>
      <c r="H46" s="30"/>
      <c r="I46" s="30"/>
    </row>
    <row r="47" spans="1:9" x14ac:dyDescent="0.25">
      <c r="A47" s="32" t="s">
        <v>63</v>
      </c>
      <c r="B47" s="32" t="s">
        <v>64</v>
      </c>
      <c r="C47" s="28"/>
      <c r="D47" s="30"/>
      <c r="E47" s="30"/>
      <c r="F47" s="31"/>
      <c r="G47" s="30"/>
      <c r="H47" s="30"/>
      <c r="I47" s="30"/>
    </row>
    <row r="48" spans="1:9" x14ac:dyDescent="0.25">
      <c r="A48" s="32" t="s">
        <v>64</v>
      </c>
      <c r="B48" s="32" t="s">
        <v>65</v>
      </c>
      <c r="C48" s="28"/>
      <c r="D48" s="30"/>
      <c r="E48" s="30"/>
      <c r="F48" s="31"/>
      <c r="G48" s="30"/>
      <c r="H48" s="30"/>
      <c r="I48" s="30"/>
    </row>
  </sheetData>
  <mergeCells count="11">
    <mergeCell ref="H5:H6"/>
    <mergeCell ref="I5:I6"/>
    <mergeCell ref="A8:B8"/>
    <mergeCell ref="J5:J6"/>
    <mergeCell ref="K5:K6"/>
    <mergeCell ref="A5:B6"/>
    <mergeCell ref="C5:C6"/>
    <mergeCell ref="D5:D6"/>
    <mergeCell ref="E5:E6"/>
    <mergeCell ref="F5:F6"/>
    <mergeCell ref="G5:G6"/>
  </mergeCells>
  <conditionalFormatting sqref="C9:I10 C11:E30 H11:I30">
    <cfRule type="cellIs" dxfId="51" priority="52" operator="equal">
      <formula>"Estudar"</formula>
    </cfRule>
  </conditionalFormatting>
  <conditionalFormatting sqref="C31">
    <cfRule type="cellIs" dxfId="50" priority="51" operator="equal">
      <formula>"Estudar"</formula>
    </cfRule>
  </conditionalFormatting>
  <conditionalFormatting sqref="C32">
    <cfRule type="cellIs" dxfId="49" priority="50" operator="equal">
      <formula>"Estudar"</formula>
    </cfRule>
  </conditionalFormatting>
  <conditionalFormatting sqref="C33">
    <cfRule type="cellIs" dxfId="48" priority="49" operator="equal">
      <formula>"Estudar"</formula>
    </cfRule>
  </conditionalFormatting>
  <conditionalFormatting sqref="C34">
    <cfRule type="cellIs" dxfId="47" priority="48" operator="equal">
      <formula>"Estudar"</formula>
    </cfRule>
  </conditionalFormatting>
  <conditionalFormatting sqref="C35">
    <cfRule type="cellIs" dxfId="46" priority="47" operator="equal">
      <formula>"Estudar"</formula>
    </cfRule>
  </conditionalFormatting>
  <conditionalFormatting sqref="C36">
    <cfRule type="cellIs" dxfId="45" priority="46" operator="equal">
      <formula>"Estudar"</formula>
    </cfRule>
  </conditionalFormatting>
  <conditionalFormatting sqref="C37">
    <cfRule type="cellIs" dxfId="44" priority="45" operator="equal">
      <formula>"Estudar"</formula>
    </cfRule>
  </conditionalFormatting>
  <conditionalFormatting sqref="C38">
    <cfRule type="cellIs" dxfId="43" priority="44" operator="equal">
      <formula>"Estudar"</formula>
    </cfRule>
  </conditionalFormatting>
  <conditionalFormatting sqref="C39">
    <cfRule type="cellIs" dxfId="42" priority="43" operator="equal">
      <formula>"Estudar"</formula>
    </cfRule>
  </conditionalFormatting>
  <conditionalFormatting sqref="C40">
    <cfRule type="cellIs" dxfId="41" priority="42" operator="equal">
      <formula>"Estudar"</formula>
    </cfRule>
  </conditionalFormatting>
  <conditionalFormatting sqref="C41">
    <cfRule type="cellIs" dxfId="40" priority="41" operator="equal">
      <formula>"Estudar"</formula>
    </cfRule>
  </conditionalFormatting>
  <conditionalFormatting sqref="C42">
    <cfRule type="cellIs" dxfId="39" priority="40" operator="equal">
      <formula>"Estudar"</formula>
    </cfRule>
  </conditionalFormatting>
  <conditionalFormatting sqref="C43">
    <cfRule type="cellIs" dxfId="38" priority="39" operator="equal">
      <formula>"Estudar"</formula>
    </cfRule>
  </conditionalFormatting>
  <conditionalFormatting sqref="C44">
    <cfRule type="cellIs" dxfId="37" priority="38" operator="equal">
      <formula>"Estudar"</formula>
    </cfRule>
  </conditionalFormatting>
  <conditionalFormatting sqref="C45">
    <cfRule type="cellIs" dxfId="36" priority="37" operator="equal">
      <formula>"Estudar"</formula>
    </cfRule>
  </conditionalFormatting>
  <conditionalFormatting sqref="C46">
    <cfRule type="cellIs" dxfId="35" priority="36" operator="equal">
      <formula>"Estudar"</formula>
    </cfRule>
  </conditionalFormatting>
  <conditionalFormatting sqref="C47">
    <cfRule type="cellIs" dxfId="34" priority="35" operator="equal">
      <formula>"Estudar"</formula>
    </cfRule>
  </conditionalFormatting>
  <conditionalFormatting sqref="C48">
    <cfRule type="cellIs" dxfId="33" priority="34" operator="equal">
      <formula>"Estudar"</formula>
    </cfRule>
  </conditionalFormatting>
  <conditionalFormatting sqref="E33:E34">
    <cfRule type="cellIs" dxfId="32" priority="20" operator="equal">
      <formula>"Estudar"</formula>
    </cfRule>
  </conditionalFormatting>
  <conditionalFormatting sqref="E35">
    <cfRule type="cellIs" dxfId="31" priority="19" operator="equal">
      <formula>"Estudar"</formula>
    </cfRule>
  </conditionalFormatting>
  <conditionalFormatting sqref="E36">
    <cfRule type="cellIs" dxfId="30" priority="18" operator="equal">
      <formula>"Estudar"</formula>
    </cfRule>
  </conditionalFormatting>
  <conditionalFormatting sqref="D37 D39:D41">
    <cfRule type="cellIs" dxfId="29" priority="33" operator="equal">
      <formula>"Estudar"</formula>
    </cfRule>
  </conditionalFormatting>
  <conditionalFormatting sqref="E31">
    <cfRule type="cellIs" dxfId="28" priority="32" operator="equal">
      <formula>"Estudar"</formula>
    </cfRule>
  </conditionalFormatting>
  <conditionalFormatting sqref="E44">
    <cfRule type="cellIs" dxfId="27" priority="31" operator="equal">
      <formula>"Estudar"</formula>
    </cfRule>
  </conditionalFormatting>
  <conditionalFormatting sqref="E46">
    <cfRule type="cellIs" dxfId="26" priority="30" operator="equal">
      <formula>"Estudar"</formula>
    </cfRule>
  </conditionalFormatting>
  <conditionalFormatting sqref="E45">
    <cfRule type="cellIs" dxfId="25" priority="29" operator="equal">
      <formula>"Estudar"</formula>
    </cfRule>
  </conditionalFormatting>
  <conditionalFormatting sqref="H31">
    <cfRule type="cellIs" dxfId="24" priority="28" operator="equal">
      <formula>"Estudar"</formula>
    </cfRule>
  </conditionalFormatting>
  <conditionalFormatting sqref="H32">
    <cfRule type="cellIs" dxfId="23" priority="27" operator="equal">
      <formula>"Estudar"</formula>
    </cfRule>
  </conditionalFormatting>
  <conditionalFormatting sqref="H33">
    <cfRule type="cellIs" dxfId="22" priority="26" operator="equal">
      <formula>"Estudar"</formula>
    </cfRule>
  </conditionalFormatting>
  <conditionalFormatting sqref="H34">
    <cfRule type="cellIs" dxfId="21" priority="25" operator="equal">
      <formula>"Estudar"</formula>
    </cfRule>
  </conditionalFormatting>
  <conditionalFormatting sqref="H35">
    <cfRule type="cellIs" dxfId="20" priority="24" operator="equal">
      <formula>"Estudar"</formula>
    </cfRule>
  </conditionalFormatting>
  <conditionalFormatting sqref="D36">
    <cfRule type="cellIs" dxfId="19" priority="23" operator="equal">
      <formula>"Estudar"</formula>
    </cfRule>
  </conditionalFormatting>
  <conditionalFormatting sqref="D42">
    <cfRule type="cellIs" dxfId="18" priority="22" operator="equal">
      <formula>"Estudar"</formula>
    </cfRule>
  </conditionalFormatting>
  <conditionalFormatting sqref="D43">
    <cfRule type="cellIs" dxfId="17" priority="21" operator="equal">
      <formula>"Estudar"</formula>
    </cfRule>
  </conditionalFormatting>
  <conditionalFormatting sqref="E37">
    <cfRule type="cellIs" dxfId="16" priority="17" operator="equal">
      <formula>"Estudar"</formula>
    </cfRule>
  </conditionalFormatting>
  <conditionalFormatting sqref="E38">
    <cfRule type="cellIs" dxfId="15" priority="16" operator="equal">
      <formula>"Estudar"</formula>
    </cfRule>
  </conditionalFormatting>
  <conditionalFormatting sqref="E39">
    <cfRule type="cellIs" dxfId="14" priority="15" operator="equal">
      <formula>"Estudar"</formula>
    </cfRule>
  </conditionalFormatting>
  <conditionalFormatting sqref="E40">
    <cfRule type="cellIs" dxfId="13" priority="14" operator="equal">
      <formula>"Estudar"</formula>
    </cfRule>
  </conditionalFormatting>
  <conditionalFormatting sqref="F11:F30">
    <cfRule type="cellIs" dxfId="12" priority="13" operator="equal">
      <formula>"Estudar"</formula>
    </cfRule>
  </conditionalFormatting>
  <conditionalFormatting sqref="F37:F41">
    <cfRule type="cellIs" dxfId="11" priority="12" operator="equal">
      <formula>"Estudar"</formula>
    </cfRule>
  </conditionalFormatting>
  <conditionalFormatting sqref="F36">
    <cfRule type="cellIs" dxfId="10" priority="11" operator="equal">
      <formula>"Estudar"</formula>
    </cfRule>
  </conditionalFormatting>
  <conditionalFormatting sqref="F42">
    <cfRule type="cellIs" dxfId="9" priority="10" operator="equal">
      <formula>"Estudar"</formula>
    </cfRule>
  </conditionalFormatting>
  <conditionalFormatting sqref="F43">
    <cfRule type="cellIs" dxfId="8" priority="9" operator="equal">
      <formula>"Estudar"</formula>
    </cfRule>
  </conditionalFormatting>
  <conditionalFormatting sqref="G11:G30">
    <cfRule type="cellIs" dxfId="7" priority="8" operator="equal">
      <formula>"Estudar"</formula>
    </cfRule>
  </conditionalFormatting>
  <conditionalFormatting sqref="G39:G41">
    <cfRule type="cellIs" dxfId="6" priority="7" operator="equal">
      <formula>"Estudar"</formula>
    </cfRule>
  </conditionalFormatting>
  <conditionalFormatting sqref="G36">
    <cfRule type="cellIs" dxfId="5" priority="4" operator="equal">
      <formula>"Estudar"</formula>
    </cfRule>
  </conditionalFormatting>
  <conditionalFormatting sqref="G42">
    <cfRule type="cellIs" dxfId="4" priority="6" operator="equal">
      <formula>"Estudar"</formula>
    </cfRule>
  </conditionalFormatting>
  <conditionalFormatting sqref="G43">
    <cfRule type="cellIs" dxfId="3" priority="5" operator="equal">
      <formula>"Estudar"</formula>
    </cfRule>
  </conditionalFormatting>
  <conditionalFormatting sqref="G37">
    <cfRule type="cellIs" dxfId="2" priority="3" operator="equal">
      <formula>"Estudar"</formula>
    </cfRule>
  </conditionalFormatting>
  <conditionalFormatting sqref="G38">
    <cfRule type="cellIs" dxfId="1" priority="2" operator="equal">
      <formula>"Estudar"</formula>
    </cfRule>
  </conditionalFormatting>
  <conditionalFormatting sqref="I33">
    <cfRule type="cellIs" dxfId="0" priority="1" operator="equal">
      <formula>"Estudar"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33"/>
  <sheetViews>
    <sheetView showGridLines="0" topLeftCell="A19" workbookViewId="0">
      <selection activeCell="B43" sqref="B43"/>
    </sheetView>
  </sheetViews>
  <sheetFormatPr defaultColWidth="0" defaultRowHeight="15" x14ac:dyDescent="0.25"/>
  <cols>
    <col min="1" max="1" width="9.140625" customWidth="1"/>
    <col min="2" max="2" width="46.28515625" bestFit="1" customWidth="1"/>
    <col min="3" max="3" width="38.85546875" bestFit="1" customWidth="1"/>
    <col min="4" max="4" width="11.5703125" bestFit="1" customWidth="1"/>
    <col min="5" max="7" width="9.140625" customWidth="1"/>
    <col min="8" max="8" width="11.5703125" bestFit="1" customWidth="1"/>
    <col min="9" max="10" width="9.140625" customWidth="1"/>
    <col min="11" max="11" width="9" bestFit="1" customWidth="1"/>
    <col min="12" max="12" width="9.140625" customWidth="1"/>
    <col min="13" max="13" width="11.5703125" bestFit="1" customWidth="1"/>
    <col min="14" max="17" width="9.140625" customWidth="1"/>
    <col min="18" max="18" width="11.5703125" bestFit="1" customWidth="1"/>
    <col min="19" max="22" width="9.140625" customWidth="1"/>
    <col min="23" max="23" width="13.28515625" bestFit="1" customWidth="1"/>
    <col min="24" max="24" width="2.140625" customWidth="1"/>
    <col min="25" max="16384" width="9.140625" hidden="1"/>
  </cols>
  <sheetData>
    <row r="1" spans="1:23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</row>
    <row r="2" spans="1:23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3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</row>
    <row r="5" spans="1:23" x14ac:dyDescent="0.25">
      <c r="A5" s="2"/>
      <c r="B5" s="2"/>
      <c r="C5" s="35"/>
      <c r="D5" s="36"/>
      <c r="E5" s="37" t="s">
        <v>67</v>
      </c>
      <c r="F5" s="37"/>
      <c r="G5" s="38" t="s">
        <v>68</v>
      </c>
      <c r="H5" s="37"/>
      <c r="I5" s="37"/>
      <c r="J5" s="37" t="s">
        <v>69</v>
      </c>
      <c r="K5" s="37"/>
      <c r="L5" s="38" t="s">
        <v>70</v>
      </c>
      <c r="M5" s="36"/>
      <c r="N5" s="37"/>
      <c r="O5" s="37" t="s">
        <v>71</v>
      </c>
      <c r="P5" s="37"/>
      <c r="Q5" s="38"/>
      <c r="R5" s="36"/>
      <c r="S5" s="37"/>
      <c r="T5" s="37" t="s">
        <v>72</v>
      </c>
      <c r="U5" s="37"/>
      <c r="V5" s="38"/>
      <c r="W5" s="39" t="s">
        <v>73</v>
      </c>
    </row>
    <row r="6" spans="1:23" ht="30" x14ac:dyDescent="0.25">
      <c r="A6" s="65" t="s">
        <v>0</v>
      </c>
      <c r="B6" s="66" t="s">
        <v>74</v>
      </c>
      <c r="C6" s="40" t="s">
        <v>75</v>
      </c>
      <c r="D6" s="41" t="s">
        <v>76</v>
      </c>
      <c r="E6" s="42" t="s">
        <v>77</v>
      </c>
      <c r="F6" s="42" t="s">
        <v>78</v>
      </c>
      <c r="G6" s="43">
        <f>SUM(G7:G25)</f>
        <v>0.79166666666666596</v>
      </c>
      <c r="H6" s="44" t="s">
        <v>79</v>
      </c>
      <c r="I6" s="45" t="s">
        <v>80</v>
      </c>
      <c r="J6" s="42" t="s">
        <v>77</v>
      </c>
      <c r="K6" s="42" t="s">
        <v>78</v>
      </c>
      <c r="L6" s="43">
        <f>SUM(L7:L25)</f>
        <v>0</v>
      </c>
      <c r="M6" s="46" t="s">
        <v>79</v>
      </c>
      <c r="N6" s="44" t="s">
        <v>80</v>
      </c>
      <c r="O6" s="42" t="s">
        <v>77</v>
      </c>
      <c r="P6" s="42" t="s">
        <v>78</v>
      </c>
      <c r="Q6" s="43">
        <f>SUM(Q7:Q25)</f>
        <v>0.79166666666666596</v>
      </c>
      <c r="R6" s="44" t="s">
        <v>79</v>
      </c>
      <c r="S6" s="44" t="s">
        <v>80</v>
      </c>
      <c r="T6" s="42" t="s">
        <v>77</v>
      </c>
      <c r="U6" s="42" t="s">
        <v>78</v>
      </c>
      <c r="V6" s="43">
        <f>SUM(V7:V25)</f>
        <v>0.79166666666666596</v>
      </c>
      <c r="W6" s="47">
        <f>SUM(W7:W25)</f>
        <v>2.3749999999999991</v>
      </c>
    </row>
    <row r="7" spans="1:23" x14ac:dyDescent="0.25">
      <c r="A7" s="63">
        <v>1</v>
      </c>
      <c r="B7" s="63" t="str">
        <f>Cronograma!B10</f>
        <v>Língua Portuguesa</v>
      </c>
      <c r="C7" s="69" t="s">
        <v>98</v>
      </c>
      <c r="D7" s="48">
        <v>44782</v>
      </c>
      <c r="E7" s="49">
        <v>0.29166666666666669</v>
      </c>
      <c r="F7" s="49">
        <v>0.33333333333333331</v>
      </c>
      <c r="G7" s="56">
        <f>F7-E7</f>
        <v>4.166666666666663E-2</v>
      </c>
      <c r="H7" s="51">
        <f t="shared" ref="H7" si="0">IF(D7="","",D7+DAY(1))</f>
        <v>44783</v>
      </c>
      <c r="I7" s="51" t="s">
        <v>81</v>
      </c>
      <c r="J7" s="52">
        <v>0.29166666666666669</v>
      </c>
      <c r="K7" s="52">
        <v>0.33333333333333331</v>
      </c>
      <c r="L7" s="56">
        <f>IF(I7="sim",K7-J7,0)</f>
        <v>0</v>
      </c>
      <c r="M7" s="53">
        <f>IF(D7="","",D7+DAY(7))</f>
        <v>44789</v>
      </c>
      <c r="N7" s="54" t="s">
        <v>82</v>
      </c>
      <c r="O7" s="55">
        <v>0.29166666666666669</v>
      </c>
      <c r="P7" s="55">
        <v>0.33333333333333331</v>
      </c>
      <c r="Q7" s="56">
        <f>IF(N7="sim",P7-O7,0)</f>
        <v>4.166666666666663E-2</v>
      </c>
      <c r="R7" s="57">
        <f>IF(D7="","",D7+DAY(15))</f>
        <v>44797</v>
      </c>
      <c r="S7" s="51" t="s">
        <v>82</v>
      </c>
      <c r="T7" s="49">
        <v>0.29166666666666669</v>
      </c>
      <c r="U7" s="49">
        <v>0.33333333333333331</v>
      </c>
      <c r="V7" s="56">
        <f>IF(S7="sim",U7-T7,0)</f>
        <v>4.166666666666663E-2</v>
      </c>
      <c r="W7" s="58">
        <f>G7+L7+Q7+V7</f>
        <v>0.12499999999999989</v>
      </c>
    </row>
    <row r="8" spans="1:23" x14ac:dyDescent="0.25">
      <c r="A8" s="62">
        <v>2</v>
      </c>
      <c r="B8" s="62" t="str">
        <f>Cronograma!B11</f>
        <v>Raciocínio Lógico Matemático</v>
      </c>
      <c r="C8" s="69" t="s">
        <v>99</v>
      </c>
      <c r="D8" s="48">
        <v>44783</v>
      </c>
      <c r="E8" s="49">
        <v>0.29166666666666669</v>
      </c>
      <c r="F8" s="49">
        <v>0.33333333333333331</v>
      </c>
      <c r="G8" s="56">
        <f t="shared" ref="G8:G27" si="1">F8-E8</f>
        <v>4.166666666666663E-2</v>
      </c>
      <c r="H8" s="51">
        <f t="shared" ref="H8:H27" si="2">IF(D8="","",D8+DAY(1))</f>
        <v>44784</v>
      </c>
      <c r="I8" s="51" t="s">
        <v>81</v>
      </c>
      <c r="J8" s="52">
        <v>0.29166666666666669</v>
      </c>
      <c r="K8" s="52">
        <v>0.33333333333333331</v>
      </c>
      <c r="L8" s="56">
        <f t="shared" ref="L8:L27" si="3">IF(I8="sim",K8-J8,0)</f>
        <v>0</v>
      </c>
      <c r="M8" s="53">
        <f t="shared" ref="M8:M27" si="4">IF(D8="","",D8+DAY(7))</f>
        <v>44790</v>
      </c>
      <c r="N8" s="54" t="s">
        <v>82</v>
      </c>
      <c r="O8" s="55">
        <v>0.29166666666666669</v>
      </c>
      <c r="P8" s="55">
        <v>0.33333333333333331</v>
      </c>
      <c r="Q8" s="56">
        <f t="shared" ref="Q8:Q27" si="5">IF(N8="sim",P8-O8,0)</f>
        <v>4.166666666666663E-2</v>
      </c>
      <c r="R8" s="57">
        <f t="shared" ref="R8:R27" si="6">IF(D8="","",D8+DAY(15))</f>
        <v>44798</v>
      </c>
      <c r="S8" s="51" t="s">
        <v>82</v>
      </c>
      <c r="T8" s="49">
        <v>0.29166666666666669</v>
      </c>
      <c r="U8" s="49">
        <v>0.33333333333333331</v>
      </c>
      <c r="V8" s="56">
        <f t="shared" ref="V8:V27" si="7">IF(S8="sim",U8-T8,0)</f>
        <v>4.166666666666663E-2</v>
      </c>
      <c r="W8" s="58">
        <f t="shared" ref="W8:W27" si="8">G8+L8+Q8+V8</f>
        <v>0.12499999999999989</v>
      </c>
    </row>
    <row r="9" spans="1:23" x14ac:dyDescent="0.25">
      <c r="A9" s="62">
        <v>3</v>
      </c>
      <c r="B9" s="62" t="str">
        <f>Cronograma!B12</f>
        <v>Atualidades</v>
      </c>
      <c r="C9" s="69" t="s">
        <v>100</v>
      </c>
      <c r="D9" s="48">
        <v>44784</v>
      </c>
      <c r="E9" s="49">
        <v>0.29166666666666669</v>
      </c>
      <c r="F9" s="49">
        <v>0.33333333333333331</v>
      </c>
      <c r="G9" s="56">
        <f t="shared" si="1"/>
        <v>4.166666666666663E-2</v>
      </c>
      <c r="H9" s="51">
        <f t="shared" si="2"/>
        <v>44785</v>
      </c>
      <c r="I9" s="51" t="s">
        <v>81</v>
      </c>
      <c r="J9" s="52">
        <v>0.29166666666666669</v>
      </c>
      <c r="K9" s="52">
        <v>0.33333333333333331</v>
      </c>
      <c r="L9" s="56">
        <f t="shared" si="3"/>
        <v>0</v>
      </c>
      <c r="M9" s="53">
        <f t="shared" si="4"/>
        <v>44791</v>
      </c>
      <c r="N9" s="54" t="s">
        <v>82</v>
      </c>
      <c r="O9" s="55">
        <v>0.29166666666666669</v>
      </c>
      <c r="P9" s="55">
        <v>0.33333333333333331</v>
      </c>
      <c r="Q9" s="56">
        <f t="shared" si="5"/>
        <v>4.166666666666663E-2</v>
      </c>
      <c r="R9" s="57">
        <f t="shared" si="6"/>
        <v>44799</v>
      </c>
      <c r="S9" s="51" t="s">
        <v>82</v>
      </c>
      <c r="T9" s="49">
        <v>0.29166666666666669</v>
      </c>
      <c r="U9" s="49">
        <v>0.33333333333333331</v>
      </c>
      <c r="V9" s="56">
        <f t="shared" si="7"/>
        <v>4.166666666666663E-2</v>
      </c>
      <c r="W9" s="58">
        <f t="shared" si="8"/>
        <v>0.12499999999999989</v>
      </c>
    </row>
    <row r="10" spans="1:23" x14ac:dyDescent="0.25">
      <c r="A10" s="62">
        <v>4</v>
      </c>
      <c r="B10" s="62" t="str">
        <f>Cronograma!B13</f>
        <v>Legislação: Lei nº 8.112/1990 e alterações</v>
      </c>
      <c r="C10" s="69" t="s">
        <v>101</v>
      </c>
      <c r="D10" s="48">
        <v>44785</v>
      </c>
      <c r="E10" s="49">
        <v>0.29166666666666669</v>
      </c>
      <c r="F10" s="49">
        <v>0.33333333333333331</v>
      </c>
      <c r="G10" s="56">
        <f t="shared" si="1"/>
        <v>4.166666666666663E-2</v>
      </c>
      <c r="H10" s="51">
        <f t="shared" si="2"/>
        <v>44786</v>
      </c>
      <c r="I10" s="51" t="s">
        <v>81</v>
      </c>
      <c r="J10" s="52">
        <v>0.29166666666666669</v>
      </c>
      <c r="K10" s="52">
        <v>0.33333333333333331</v>
      </c>
      <c r="L10" s="56">
        <f t="shared" si="3"/>
        <v>0</v>
      </c>
      <c r="M10" s="53">
        <f t="shared" si="4"/>
        <v>44792</v>
      </c>
      <c r="N10" s="54" t="s">
        <v>82</v>
      </c>
      <c r="O10" s="55">
        <v>0.29166666666666669</v>
      </c>
      <c r="P10" s="55">
        <v>0.33333333333333331</v>
      </c>
      <c r="Q10" s="56">
        <f t="shared" si="5"/>
        <v>4.166666666666663E-2</v>
      </c>
      <c r="R10" s="57">
        <f t="shared" si="6"/>
        <v>44800</v>
      </c>
      <c r="S10" s="51" t="s">
        <v>82</v>
      </c>
      <c r="T10" s="49">
        <v>0.29166666666666669</v>
      </c>
      <c r="U10" s="49">
        <v>0.33333333333333331</v>
      </c>
      <c r="V10" s="56">
        <f t="shared" si="7"/>
        <v>4.166666666666663E-2</v>
      </c>
      <c r="W10" s="58">
        <f t="shared" si="8"/>
        <v>0.12499999999999989</v>
      </c>
    </row>
    <row r="11" spans="1:23" x14ac:dyDescent="0.25">
      <c r="A11" s="62">
        <v>5</v>
      </c>
      <c r="B11" s="62" t="str">
        <f>Cronograma!B14</f>
        <v>Direito Constitucional</v>
      </c>
      <c r="C11" s="69" t="s">
        <v>102</v>
      </c>
      <c r="D11" s="48">
        <v>44786</v>
      </c>
      <c r="E11" s="49">
        <v>0.29166666666666669</v>
      </c>
      <c r="F11" s="49">
        <v>0.33333333333333331</v>
      </c>
      <c r="G11" s="56">
        <f t="shared" si="1"/>
        <v>4.166666666666663E-2</v>
      </c>
      <c r="H11" s="51">
        <f t="shared" si="2"/>
        <v>44787</v>
      </c>
      <c r="I11" s="51" t="s">
        <v>81</v>
      </c>
      <c r="J11" s="52">
        <v>0.29166666666666669</v>
      </c>
      <c r="K11" s="52">
        <v>0.33333333333333331</v>
      </c>
      <c r="L11" s="56">
        <f t="shared" si="3"/>
        <v>0</v>
      </c>
      <c r="M11" s="53">
        <f t="shared" si="4"/>
        <v>44793</v>
      </c>
      <c r="N11" s="54" t="s">
        <v>82</v>
      </c>
      <c r="O11" s="55">
        <v>0.29166666666666669</v>
      </c>
      <c r="P11" s="55">
        <v>0.33333333333333331</v>
      </c>
      <c r="Q11" s="56">
        <f t="shared" si="5"/>
        <v>4.166666666666663E-2</v>
      </c>
      <c r="R11" s="57">
        <f t="shared" si="6"/>
        <v>44801</v>
      </c>
      <c r="S11" s="51" t="s">
        <v>82</v>
      </c>
      <c r="T11" s="49">
        <v>0.29166666666666669</v>
      </c>
      <c r="U11" s="49">
        <v>0.33333333333333331</v>
      </c>
      <c r="V11" s="56">
        <f t="shared" si="7"/>
        <v>4.166666666666663E-2</v>
      </c>
      <c r="W11" s="58">
        <f t="shared" si="8"/>
        <v>0.12499999999999989</v>
      </c>
    </row>
    <row r="12" spans="1:23" ht="30" x14ac:dyDescent="0.25">
      <c r="A12" s="62">
        <v>6</v>
      </c>
      <c r="B12" s="62" t="str">
        <f>Cronograma!B15</f>
        <v>Direito Administrativo</v>
      </c>
      <c r="C12" s="69" t="s">
        <v>103</v>
      </c>
      <c r="D12" s="48">
        <v>44787</v>
      </c>
      <c r="E12" s="49">
        <v>0.29166666666666669</v>
      </c>
      <c r="F12" s="49">
        <v>0.33333333333333331</v>
      </c>
      <c r="G12" s="56">
        <f t="shared" si="1"/>
        <v>4.166666666666663E-2</v>
      </c>
      <c r="H12" s="51">
        <f t="shared" si="2"/>
        <v>44788</v>
      </c>
      <c r="I12" s="51" t="s">
        <v>81</v>
      </c>
      <c r="J12" s="52">
        <v>0.29166666666666669</v>
      </c>
      <c r="K12" s="52">
        <v>0.33333333333333331</v>
      </c>
      <c r="L12" s="56">
        <f t="shared" si="3"/>
        <v>0</v>
      </c>
      <c r="M12" s="53">
        <f t="shared" si="4"/>
        <v>44794</v>
      </c>
      <c r="N12" s="54" t="s">
        <v>82</v>
      </c>
      <c r="O12" s="55">
        <v>0.29166666666666669</v>
      </c>
      <c r="P12" s="55">
        <v>0.33333333333333331</v>
      </c>
      <c r="Q12" s="56">
        <f t="shared" si="5"/>
        <v>4.166666666666663E-2</v>
      </c>
      <c r="R12" s="57">
        <f t="shared" si="6"/>
        <v>44802</v>
      </c>
      <c r="S12" s="51" t="s">
        <v>82</v>
      </c>
      <c r="T12" s="49">
        <v>0.29166666666666669</v>
      </c>
      <c r="U12" s="49">
        <v>0.33333333333333331</v>
      </c>
      <c r="V12" s="56">
        <f t="shared" si="7"/>
        <v>4.166666666666663E-2</v>
      </c>
      <c r="W12" s="58">
        <f t="shared" si="8"/>
        <v>0.12499999999999989</v>
      </c>
    </row>
    <row r="13" spans="1:23" ht="30" x14ac:dyDescent="0.25">
      <c r="A13" s="62">
        <v>7</v>
      </c>
      <c r="B13" s="62" t="str">
        <f>Cronograma!B16</f>
        <v>Direito Civil</v>
      </c>
      <c r="C13" s="69" t="s">
        <v>104</v>
      </c>
      <c r="D13" s="48">
        <v>44788</v>
      </c>
      <c r="E13" s="49">
        <v>0.29166666666666669</v>
      </c>
      <c r="F13" s="49">
        <v>0.33333333333333331</v>
      </c>
      <c r="G13" s="56">
        <f t="shared" si="1"/>
        <v>4.166666666666663E-2</v>
      </c>
      <c r="H13" s="51">
        <f t="shared" si="2"/>
        <v>44789</v>
      </c>
      <c r="I13" s="51" t="s">
        <v>81</v>
      </c>
      <c r="J13" s="52">
        <v>0.29166666666666669</v>
      </c>
      <c r="K13" s="52">
        <v>0.33333333333333331</v>
      </c>
      <c r="L13" s="56">
        <f t="shared" si="3"/>
        <v>0</v>
      </c>
      <c r="M13" s="53">
        <f t="shared" si="4"/>
        <v>44795</v>
      </c>
      <c r="N13" s="54" t="s">
        <v>82</v>
      </c>
      <c r="O13" s="55">
        <v>0.29166666666666669</v>
      </c>
      <c r="P13" s="55">
        <v>0.33333333333333331</v>
      </c>
      <c r="Q13" s="56">
        <f t="shared" si="5"/>
        <v>4.166666666666663E-2</v>
      </c>
      <c r="R13" s="57">
        <f t="shared" si="6"/>
        <v>44803</v>
      </c>
      <c r="S13" s="51" t="s">
        <v>82</v>
      </c>
      <c r="T13" s="49">
        <v>0.29166666666666669</v>
      </c>
      <c r="U13" s="49">
        <v>0.33333333333333331</v>
      </c>
      <c r="V13" s="56">
        <f t="shared" si="7"/>
        <v>4.166666666666663E-2</v>
      </c>
      <c r="W13" s="58">
        <f t="shared" si="8"/>
        <v>0.12499999999999989</v>
      </c>
    </row>
    <row r="14" spans="1:23" x14ac:dyDescent="0.25">
      <c r="A14" s="62">
        <v>8</v>
      </c>
      <c r="B14" s="62" t="str">
        <f>Cronograma!B17</f>
        <v>Direito Processual Civil</v>
      </c>
      <c r="C14" s="69" t="s">
        <v>105</v>
      </c>
      <c r="D14" s="48">
        <v>44789</v>
      </c>
      <c r="E14" s="49">
        <v>0.29166666666666669</v>
      </c>
      <c r="F14" s="49">
        <v>0.33333333333333331</v>
      </c>
      <c r="G14" s="56">
        <f t="shared" si="1"/>
        <v>4.166666666666663E-2</v>
      </c>
      <c r="H14" s="51">
        <f t="shared" si="2"/>
        <v>44790</v>
      </c>
      <c r="I14" s="51" t="s">
        <v>81</v>
      </c>
      <c r="J14" s="52">
        <v>0.29166666666666669</v>
      </c>
      <c r="K14" s="52">
        <v>0.33333333333333331</v>
      </c>
      <c r="L14" s="56">
        <f t="shared" si="3"/>
        <v>0</v>
      </c>
      <c r="M14" s="53">
        <f t="shared" si="4"/>
        <v>44796</v>
      </c>
      <c r="N14" s="54" t="s">
        <v>82</v>
      </c>
      <c r="O14" s="55">
        <v>0.29166666666666669</v>
      </c>
      <c r="P14" s="55">
        <v>0.33333333333333331</v>
      </c>
      <c r="Q14" s="56">
        <f t="shared" si="5"/>
        <v>4.166666666666663E-2</v>
      </c>
      <c r="R14" s="57">
        <f t="shared" si="6"/>
        <v>44804</v>
      </c>
      <c r="S14" s="51" t="s">
        <v>82</v>
      </c>
      <c r="T14" s="49">
        <v>0.29166666666666669</v>
      </c>
      <c r="U14" s="49">
        <v>0.33333333333333331</v>
      </c>
      <c r="V14" s="56">
        <f t="shared" si="7"/>
        <v>4.166666666666663E-2</v>
      </c>
      <c r="W14" s="58">
        <f t="shared" si="8"/>
        <v>0.12499999999999989</v>
      </c>
    </row>
    <row r="15" spans="1:23" x14ac:dyDescent="0.25">
      <c r="A15" s="62">
        <v>9</v>
      </c>
      <c r="B15" s="62" t="str">
        <f>Cronograma!B18</f>
        <v>Direito do Trabalho</v>
      </c>
      <c r="C15" s="69" t="s">
        <v>106</v>
      </c>
      <c r="D15" s="48">
        <v>44790</v>
      </c>
      <c r="E15" s="49">
        <v>0.29166666666666669</v>
      </c>
      <c r="F15" s="49">
        <v>0.33333333333333331</v>
      </c>
      <c r="G15" s="56">
        <f t="shared" si="1"/>
        <v>4.166666666666663E-2</v>
      </c>
      <c r="H15" s="51">
        <f t="shared" si="2"/>
        <v>44791</v>
      </c>
      <c r="I15" s="51" t="s">
        <v>81</v>
      </c>
      <c r="J15" s="52">
        <v>0.29166666666666669</v>
      </c>
      <c r="K15" s="52">
        <v>0.33333333333333331</v>
      </c>
      <c r="L15" s="56">
        <f t="shared" si="3"/>
        <v>0</v>
      </c>
      <c r="M15" s="53">
        <f t="shared" si="4"/>
        <v>44797</v>
      </c>
      <c r="N15" s="54" t="s">
        <v>82</v>
      </c>
      <c r="O15" s="55">
        <v>0.29166666666666669</v>
      </c>
      <c r="P15" s="55">
        <v>0.33333333333333331</v>
      </c>
      <c r="Q15" s="56">
        <f t="shared" si="5"/>
        <v>4.166666666666663E-2</v>
      </c>
      <c r="R15" s="57">
        <f t="shared" si="6"/>
        <v>44805</v>
      </c>
      <c r="S15" s="51" t="s">
        <v>82</v>
      </c>
      <c r="T15" s="49">
        <v>0.29166666666666669</v>
      </c>
      <c r="U15" s="49">
        <v>0.33333333333333331</v>
      </c>
      <c r="V15" s="56">
        <f t="shared" si="7"/>
        <v>4.166666666666663E-2</v>
      </c>
      <c r="W15" s="58">
        <f t="shared" si="8"/>
        <v>0.12499999999999989</v>
      </c>
    </row>
    <row r="16" spans="1:23" x14ac:dyDescent="0.25">
      <c r="A16" s="62">
        <v>10</v>
      </c>
      <c r="B16" s="62" t="str">
        <f>Cronograma!B19</f>
        <v>Direito Processual do Trabalho</v>
      </c>
      <c r="C16" s="69" t="s">
        <v>107</v>
      </c>
      <c r="D16" s="48">
        <v>44791</v>
      </c>
      <c r="E16" s="49">
        <v>0.29166666666666669</v>
      </c>
      <c r="F16" s="49">
        <v>0.33333333333333331</v>
      </c>
      <c r="G16" s="56">
        <f t="shared" si="1"/>
        <v>4.166666666666663E-2</v>
      </c>
      <c r="H16" s="51">
        <f t="shared" si="2"/>
        <v>44792</v>
      </c>
      <c r="I16" s="51" t="s">
        <v>81</v>
      </c>
      <c r="J16" s="52">
        <v>0.29166666666666669</v>
      </c>
      <c r="K16" s="52">
        <v>0.33333333333333331</v>
      </c>
      <c r="L16" s="56">
        <f t="shared" si="3"/>
        <v>0</v>
      </c>
      <c r="M16" s="53">
        <f t="shared" si="4"/>
        <v>44798</v>
      </c>
      <c r="N16" s="54" t="s">
        <v>82</v>
      </c>
      <c r="O16" s="55">
        <v>0.29166666666666669</v>
      </c>
      <c r="P16" s="55">
        <v>0.33333333333333331</v>
      </c>
      <c r="Q16" s="56">
        <f t="shared" si="5"/>
        <v>4.166666666666663E-2</v>
      </c>
      <c r="R16" s="57">
        <f t="shared" si="6"/>
        <v>44806</v>
      </c>
      <c r="S16" s="51" t="s">
        <v>82</v>
      </c>
      <c r="T16" s="49">
        <v>0.29166666666666669</v>
      </c>
      <c r="U16" s="49">
        <v>0.33333333333333331</v>
      </c>
      <c r="V16" s="56">
        <f t="shared" si="7"/>
        <v>4.166666666666663E-2</v>
      </c>
      <c r="W16" s="58">
        <f t="shared" si="8"/>
        <v>0.12499999999999989</v>
      </c>
    </row>
    <row r="17" spans="1:23" x14ac:dyDescent="0.25">
      <c r="A17" s="62">
        <v>11</v>
      </c>
      <c r="B17" s="62" t="str">
        <f>Cronograma!B20</f>
        <v>Direito Empresarial</v>
      </c>
      <c r="C17" s="69" t="s">
        <v>108</v>
      </c>
      <c r="D17" s="48">
        <v>44792</v>
      </c>
      <c r="E17" s="49">
        <v>0.29166666666666669</v>
      </c>
      <c r="F17" s="49">
        <v>0.33333333333333331</v>
      </c>
      <c r="G17" s="56">
        <f t="shared" si="1"/>
        <v>4.166666666666663E-2</v>
      </c>
      <c r="H17" s="51">
        <f t="shared" si="2"/>
        <v>44793</v>
      </c>
      <c r="I17" s="51" t="s">
        <v>81</v>
      </c>
      <c r="J17" s="52">
        <v>0.29166666666666669</v>
      </c>
      <c r="K17" s="52">
        <v>0.33333333333333331</v>
      </c>
      <c r="L17" s="56">
        <f t="shared" si="3"/>
        <v>0</v>
      </c>
      <c r="M17" s="53">
        <f t="shared" si="4"/>
        <v>44799</v>
      </c>
      <c r="N17" s="54" t="s">
        <v>82</v>
      </c>
      <c r="O17" s="55">
        <v>0.29166666666666669</v>
      </c>
      <c r="P17" s="55">
        <v>0.33333333333333331</v>
      </c>
      <c r="Q17" s="56">
        <f t="shared" si="5"/>
        <v>4.166666666666663E-2</v>
      </c>
      <c r="R17" s="57">
        <f t="shared" si="6"/>
        <v>44807</v>
      </c>
      <c r="S17" s="51" t="s">
        <v>82</v>
      </c>
      <c r="T17" s="49">
        <v>0.29166666666666669</v>
      </c>
      <c r="U17" s="49">
        <v>0.33333333333333331</v>
      </c>
      <c r="V17" s="56">
        <f t="shared" si="7"/>
        <v>4.166666666666663E-2</v>
      </c>
      <c r="W17" s="58">
        <f t="shared" si="8"/>
        <v>0.12499999999999989</v>
      </c>
    </row>
    <row r="18" spans="1:23" x14ac:dyDescent="0.25">
      <c r="A18" s="62">
        <v>12</v>
      </c>
      <c r="B18" s="62" t="str">
        <f>Cronograma!B21</f>
        <v>Direito Previdenciário</v>
      </c>
      <c r="C18" s="69" t="s">
        <v>109</v>
      </c>
      <c r="D18" s="48">
        <v>44793</v>
      </c>
      <c r="E18" s="49">
        <v>0.29166666666666669</v>
      </c>
      <c r="F18" s="49">
        <v>0.33333333333333331</v>
      </c>
      <c r="G18" s="56">
        <f t="shared" si="1"/>
        <v>4.166666666666663E-2</v>
      </c>
      <c r="H18" s="51">
        <f t="shared" si="2"/>
        <v>44794</v>
      </c>
      <c r="I18" s="51" t="s">
        <v>81</v>
      </c>
      <c r="J18" s="52">
        <v>0.29166666666666669</v>
      </c>
      <c r="K18" s="52">
        <v>0.33333333333333331</v>
      </c>
      <c r="L18" s="56">
        <f t="shared" si="3"/>
        <v>0</v>
      </c>
      <c r="M18" s="53">
        <f t="shared" si="4"/>
        <v>44800</v>
      </c>
      <c r="N18" s="54" t="s">
        <v>82</v>
      </c>
      <c r="O18" s="55">
        <v>0.29166666666666669</v>
      </c>
      <c r="P18" s="55">
        <v>0.33333333333333331</v>
      </c>
      <c r="Q18" s="56">
        <f t="shared" si="5"/>
        <v>4.166666666666663E-2</v>
      </c>
      <c r="R18" s="57">
        <f t="shared" si="6"/>
        <v>44808</v>
      </c>
      <c r="S18" s="51" t="s">
        <v>82</v>
      </c>
      <c r="T18" s="49">
        <v>0.29166666666666669</v>
      </c>
      <c r="U18" s="49">
        <v>0.33333333333333331</v>
      </c>
      <c r="V18" s="56">
        <f t="shared" si="7"/>
        <v>4.166666666666663E-2</v>
      </c>
      <c r="W18" s="58">
        <f t="shared" si="8"/>
        <v>0.12499999999999989</v>
      </c>
    </row>
    <row r="19" spans="1:23" ht="30" x14ac:dyDescent="0.25">
      <c r="A19" s="62">
        <v>13</v>
      </c>
      <c r="B19" s="62" t="str">
        <f>Cronograma!B22</f>
        <v>Direito Penal</v>
      </c>
      <c r="C19" s="69" t="s">
        <v>110</v>
      </c>
      <c r="D19" s="48">
        <v>44794</v>
      </c>
      <c r="E19" s="49">
        <v>0.29166666666666669</v>
      </c>
      <c r="F19" s="49">
        <v>0.33333333333333331</v>
      </c>
      <c r="G19" s="56">
        <f t="shared" si="1"/>
        <v>4.166666666666663E-2</v>
      </c>
      <c r="H19" s="51">
        <f t="shared" si="2"/>
        <v>44795</v>
      </c>
      <c r="I19" s="51" t="s">
        <v>81</v>
      </c>
      <c r="J19" s="52">
        <v>0.29166666666666669</v>
      </c>
      <c r="K19" s="52">
        <v>0.33333333333333331</v>
      </c>
      <c r="L19" s="56">
        <f t="shared" si="3"/>
        <v>0</v>
      </c>
      <c r="M19" s="53">
        <f t="shared" si="4"/>
        <v>44801</v>
      </c>
      <c r="N19" s="54" t="s">
        <v>82</v>
      </c>
      <c r="O19" s="55">
        <v>0.29166666666666669</v>
      </c>
      <c r="P19" s="55">
        <v>0.33333333333333331</v>
      </c>
      <c r="Q19" s="56">
        <f t="shared" si="5"/>
        <v>4.166666666666663E-2</v>
      </c>
      <c r="R19" s="57">
        <f t="shared" si="6"/>
        <v>44809</v>
      </c>
      <c r="S19" s="51" t="s">
        <v>82</v>
      </c>
      <c r="T19" s="49">
        <v>0.29166666666666669</v>
      </c>
      <c r="U19" s="49">
        <v>0.33333333333333331</v>
      </c>
      <c r="V19" s="56">
        <f t="shared" si="7"/>
        <v>4.166666666666663E-2</v>
      </c>
      <c r="W19" s="58">
        <f t="shared" si="8"/>
        <v>0.12499999999999989</v>
      </c>
    </row>
    <row r="20" spans="1:23" ht="30" x14ac:dyDescent="0.25">
      <c r="A20" s="2"/>
      <c r="B20" s="2"/>
      <c r="C20" s="69" t="s">
        <v>111</v>
      </c>
      <c r="D20" s="48">
        <v>44795</v>
      </c>
      <c r="E20" s="49">
        <v>0.29166666666666669</v>
      </c>
      <c r="F20" s="49">
        <v>0.33333333333333331</v>
      </c>
      <c r="G20" s="56">
        <f t="shared" si="1"/>
        <v>4.166666666666663E-2</v>
      </c>
      <c r="H20" s="51">
        <f t="shared" si="2"/>
        <v>44796</v>
      </c>
      <c r="I20" s="51" t="s">
        <v>81</v>
      </c>
      <c r="J20" s="52">
        <v>0.29166666666666669</v>
      </c>
      <c r="K20" s="52">
        <v>0.33333333333333331</v>
      </c>
      <c r="L20" s="56">
        <f t="shared" si="3"/>
        <v>0</v>
      </c>
      <c r="M20" s="53">
        <f t="shared" si="4"/>
        <v>44802</v>
      </c>
      <c r="N20" s="54" t="s">
        <v>82</v>
      </c>
      <c r="O20" s="55">
        <v>0.29166666666666669</v>
      </c>
      <c r="P20" s="55">
        <v>0.33333333333333331</v>
      </c>
      <c r="Q20" s="56">
        <f t="shared" si="5"/>
        <v>4.166666666666663E-2</v>
      </c>
      <c r="R20" s="57">
        <f t="shared" si="6"/>
        <v>44810</v>
      </c>
      <c r="S20" s="51" t="s">
        <v>82</v>
      </c>
      <c r="T20" s="49">
        <v>0.29166666666666669</v>
      </c>
      <c r="U20" s="49">
        <v>0.33333333333333331</v>
      </c>
      <c r="V20" s="56">
        <f t="shared" si="7"/>
        <v>4.166666666666663E-2</v>
      </c>
      <c r="W20" s="58">
        <f t="shared" si="8"/>
        <v>0.12499999999999989</v>
      </c>
    </row>
    <row r="21" spans="1:23" ht="30" x14ac:dyDescent="0.25">
      <c r="A21" s="2"/>
      <c r="B21" s="2"/>
      <c r="C21" s="69" t="s">
        <v>112</v>
      </c>
      <c r="D21" s="48">
        <v>44796</v>
      </c>
      <c r="E21" s="49">
        <v>0.29166666666666669</v>
      </c>
      <c r="F21" s="49">
        <v>0.33333333333333331</v>
      </c>
      <c r="G21" s="56">
        <f t="shared" si="1"/>
        <v>4.166666666666663E-2</v>
      </c>
      <c r="H21" s="51">
        <f t="shared" si="2"/>
        <v>44797</v>
      </c>
      <c r="I21" s="51" t="s">
        <v>81</v>
      </c>
      <c r="J21" s="52">
        <v>0.29166666666666669</v>
      </c>
      <c r="K21" s="52">
        <v>0.33333333333333331</v>
      </c>
      <c r="L21" s="56">
        <f t="shared" si="3"/>
        <v>0</v>
      </c>
      <c r="M21" s="53">
        <f t="shared" si="4"/>
        <v>44803</v>
      </c>
      <c r="N21" s="54" t="s">
        <v>82</v>
      </c>
      <c r="O21" s="55">
        <v>0.29166666666666669</v>
      </c>
      <c r="P21" s="55">
        <v>0.33333333333333331</v>
      </c>
      <c r="Q21" s="56">
        <f t="shared" si="5"/>
        <v>4.166666666666663E-2</v>
      </c>
      <c r="R21" s="57">
        <f t="shared" si="6"/>
        <v>44811</v>
      </c>
      <c r="S21" s="51" t="s">
        <v>82</v>
      </c>
      <c r="T21" s="49">
        <v>0.29166666666666669</v>
      </c>
      <c r="U21" s="49">
        <v>0.33333333333333331</v>
      </c>
      <c r="V21" s="56">
        <f t="shared" si="7"/>
        <v>4.166666666666663E-2</v>
      </c>
      <c r="W21" s="58">
        <f t="shared" si="8"/>
        <v>0.12499999999999989</v>
      </c>
    </row>
    <row r="22" spans="1:23" x14ac:dyDescent="0.25">
      <c r="A22" s="2"/>
      <c r="B22" s="2"/>
      <c r="C22" s="69" t="s">
        <v>113</v>
      </c>
      <c r="D22" s="48">
        <v>44797</v>
      </c>
      <c r="E22" s="49">
        <v>0.29166666666666669</v>
      </c>
      <c r="F22" s="49">
        <v>0.33333333333333331</v>
      </c>
      <c r="G22" s="56">
        <f t="shared" si="1"/>
        <v>4.166666666666663E-2</v>
      </c>
      <c r="H22" s="51">
        <f t="shared" si="2"/>
        <v>44798</v>
      </c>
      <c r="I22" s="51" t="s">
        <v>81</v>
      </c>
      <c r="J22" s="52">
        <v>0.29166666666666669</v>
      </c>
      <c r="K22" s="52">
        <v>0.33333333333333331</v>
      </c>
      <c r="L22" s="56">
        <f t="shared" si="3"/>
        <v>0</v>
      </c>
      <c r="M22" s="53">
        <f t="shared" si="4"/>
        <v>44804</v>
      </c>
      <c r="N22" s="54" t="s">
        <v>82</v>
      </c>
      <c r="O22" s="55">
        <v>0.29166666666666669</v>
      </c>
      <c r="P22" s="55">
        <v>0.33333333333333331</v>
      </c>
      <c r="Q22" s="56">
        <f t="shared" si="5"/>
        <v>4.166666666666663E-2</v>
      </c>
      <c r="R22" s="57">
        <f t="shared" si="6"/>
        <v>44812</v>
      </c>
      <c r="S22" s="51" t="s">
        <v>82</v>
      </c>
      <c r="T22" s="49">
        <v>0.29166666666666669</v>
      </c>
      <c r="U22" s="49">
        <v>0.33333333333333331</v>
      </c>
      <c r="V22" s="56">
        <f t="shared" si="7"/>
        <v>4.166666666666663E-2</v>
      </c>
      <c r="W22" s="58">
        <f t="shared" si="8"/>
        <v>0.12499999999999989</v>
      </c>
    </row>
    <row r="23" spans="1:23" x14ac:dyDescent="0.25">
      <c r="A23" s="2"/>
      <c r="B23" s="2"/>
      <c r="C23" s="69" t="s">
        <v>114</v>
      </c>
      <c r="D23" s="48">
        <v>44798</v>
      </c>
      <c r="E23" s="49">
        <v>0.29166666666666669</v>
      </c>
      <c r="F23" s="49">
        <v>0.33333333333333331</v>
      </c>
      <c r="G23" s="56">
        <f t="shared" si="1"/>
        <v>4.166666666666663E-2</v>
      </c>
      <c r="H23" s="51">
        <f t="shared" si="2"/>
        <v>44799</v>
      </c>
      <c r="I23" s="51" t="s">
        <v>81</v>
      </c>
      <c r="J23" s="52">
        <v>0.29166666666666669</v>
      </c>
      <c r="K23" s="52">
        <v>0.33333333333333331</v>
      </c>
      <c r="L23" s="56">
        <f t="shared" si="3"/>
        <v>0</v>
      </c>
      <c r="M23" s="53">
        <f t="shared" si="4"/>
        <v>44805</v>
      </c>
      <c r="N23" s="54" t="s">
        <v>82</v>
      </c>
      <c r="O23" s="55">
        <v>0.29166666666666669</v>
      </c>
      <c r="P23" s="55">
        <v>0.33333333333333331</v>
      </c>
      <c r="Q23" s="56">
        <f t="shared" si="5"/>
        <v>4.166666666666663E-2</v>
      </c>
      <c r="R23" s="57">
        <f t="shared" si="6"/>
        <v>44813</v>
      </c>
      <c r="S23" s="51" t="s">
        <v>82</v>
      </c>
      <c r="T23" s="49">
        <v>0.29166666666666669</v>
      </c>
      <c r="U23" s="49">
        <v>0.33333333333333331</v>
      </c>
      <c r="V23" s="56">
        <f t="shared" si="7"/>
        <v>4.166666666666663E-2</v>
      </c>
      <c r="W23" s="58">
        <f t="shared" si="8"/>
        <v>0.12499999999999989</v>
      </c>
    </row>
    <row r="24" spans="1:23" x14ac:dyDescent="0.25">
      <c r="A24" s="2"/>
      <c r="B24" s="2"/>
      <c r="C24" s="69" t="s">
        <v>115</v>
      </c>
      <c r="D24" s="48">
        <v>44799</v>
      </c>
      <c r="E24" s="49">
        <v>0.29166666666666669</v>
      </c>
      <c r="F24" s="49">
        <v>0.33333333333333331</v>
      </c>
      <c r="G24" s="56">
        <f t="shared" si="1"/>
        <v>4.166666666666663E-2</v>
      </c>
      <c r="H24" s="51">
        <f t="shared" si="2"/>
        <v>44800</v>
      </c>
      <c r="I24" s="51" t="s">
        <v>81</v>
      </c>
      <c r="J24" s="52">
        <v>0.29166666666666669</v>
      </c>
      <c r="K24" s="52">
        <v>0.33333333333333331</v>
      </c>
      <c r="L24" s="56">
        <f t="shared" si="3"/>
        <v>0</v>
      </c>
      <c r="M24" s="53">
        <f t="shared" si="4"/>
        <v>44806</v>
      </c>
      <c r="N24" s="54" t="s">
        <v>82</v>
      </c>
      <c r="O24" s="55">
        <v>0.29166666666666669</v>
      </c>
      <c r="P24" s="55">
        <v>0.33333333333333331</v>
      </c>
      <c r="Q24" s="56">
        <f t="shared" si="5"/>
        <v>4.166666666666663E-2</v>
      </c>
      <c r="R24" s="57">
        <f t="shared" si="6"/>
        <v>44814</v>
      </c>
      <c r="S24" s="51" t="s">
        <v>82</v>
      </c>
      <c r="T24" s="49">
        <v>0.29166666666666669</v>
      </c>
      <c r="U24" s="49">
        <v>0.33333333333333331</v>
      </c>
      <c r="V24" s="56">
        <f t="shared" si="7"/>
        <v>4.166666666666663E-2</v>
      </c>
      <c r="W24" s="58">
        <f t="shared" si="8"/>
        <v>0.12499999999999989</v>
      </c>
    </row>
    <row r="25" spans="1:23" ht="30" x14ac:dyDescent="0.25">
      <c r="A25" s="2"/>
      <c r="B25" s="2"/>
      <c r="C25" s="69" t="s">
        <v>116</v>
      </c>
      <c r="D25" s="48">
        <v>44800</v>
      </c>
      <c r="E25" s="49">
        <v>0.29166666666666669</v>
      </c>
      <c r="F25" s="49">
        <v>0.33333333333333331</v>
      </c>
      <c r="G25" s="56">
        <f t="shared" si="1"/>
        <v>4.166666666666663E-2</v>
      </c>
      <c r="H25" s="51">
        <f t="shared" si="2"/>
        <v>44801</v>
      </c>
      <c r="I25" s="51" t="s">
        <v>81</v>
      </c>
      <c r="J25" s="52">
        <v>0.29166666666666669</v>
      </c>
      <c r="K25" s="52">
        <v>0.33333333333333331</v>
      </c>
      <c r="L25" s="56">
        <f t="shared" si="3"/>
        <v>0</v>
      </c>
      <c r="M25" s="53">
        <f t="shared" si="4"/>
        <v>44807</v>
      </c>
      <c r="N25" s="54" t="s">
        <v>82</v>
      </c>
      <c r="O25" s="55">
        <v>0.29166666666666669</v>
      </c>
      <c r="P25" s="55">
        <v>0.33333333333333331</v>
      </c>
      <c r="Q25" s="56">
        <f t="shared" si="5"/>
        <v>4.166666666666663E-2</v>
      </c>
      <c r="R25" s="57">
        <f t="shared" si="6"/>
        <v>44815</v>
      </c>
      <c r="S25" s="51" t="s">
        <v>82</v>
      </c>
      <c r="T25" s="49">
        <v>0.29166666666666669</v>
      </c>
      <c r="U25" s="49">
        <v>0.33333333333333331</v>
      </c>
      <c r="V25" s="56">
        <f t="shared" si="7"/>
        <v>4.166666666666663E-2</v>
      </c>
      <c r="W25" s="58">
        <f t="shared" si="8"/>
        <v>0.12499999999999989</v>
      </c>
    </row>
    <row r="26" spans="1:23" x14ac:dyDescent="0.25">
      <c r="C26" s="69" t="s">
        <v>117</v>
      </c>
      <c r="D26" s="48">
        <v>44801</v>
      </c>
      <c r="E26" s="49">
        <v>0.29166666666666669</v>
      </c>
      <c r="F26" s="49">
        <v>0.33333333333333331</v>
      </c>
      <c r="G26" s="56">
        <f t="shared" si="1"/>
        <v>4.166666666666663E-2</v>
      </c>
      <c r="H26" s="51">
        <f t="shared" si="2"/>
        <v>44802</v>
      </c>
      <c r="I26" s="51" t="s">
        <v>81</v>
      </c>
      <c r="J26" s="52">
        <v>0.29166666666666669</v>
      </c>
      <c r="K26" s="52">
        <v>0.33333333333333331</v>
      </c>
      <c r="L26" s="56">
        <f t="shared" si="3"/>
        <v>0</v>
      </c>
      <c r="M26" s="53">
        <f t="shared" si="4"/>
        <v>44808</v>
      </c>
      <c r="N26" s="54" t="s">
        <v>82</v>
      </c>
      <c r="O26" s="55">
        <v>0.29166666666666669</v>
      </c>
      <c r="P26" s="55">
        <v>0.33333333333333331</v>
      </c>
      <c r="Q26" s="56">
        <f t="shared" si="5"/>
        <v>4.166666666666663E-2</v>
      </c>
      <c r="R26" s="57">
        <f t="shared" si="6"/>
        <v>44816</v>
      </c>
      <c r="S26" s="51" t="s">
        <v>82</v>
      </c>
      <c r="T26" s="49">
        <v>0.29166666666666669</v>
      </c>
      <c r="U26" s="49">
        <v>0.33333333333333331</v>
      </c>
      <c r="V26" s="56">
        <f t="shared" si="7"/>
        <v>4.166666666666663E-2</v>
      </c>
      <c r="W26" s="58">
        <f t="shared" si="8"/>
        <v>0.12499999999999989</v>
      </c>
    </row>
    <row r="27" spans="1:23" ht="30.75" thickBot="1" x14ac:dyDescent="0.3">
      <c r="C27" s="69" t="s">
        <v>118</v>
      </c>
      <c r="D27" s="48">
        <v>44802</v>
      </c>
      <c r="E27" s="49">
        <v>0.29166666666666669</v>
      </c>
      <c r="F27" s="49">
        <v>0.33333333333333331</v>
      </c>
      <c r="G27" s="56">
        <f t="shared" si="1"/>
        <v>4.166666666666663E-2</v>
      </c>
      <c r="H27" s="51">
        <f t="shared" si="2"/>
        <v>44803</v>
      </c>
      <c r="I27" s="51" t="s">
        <v>81</v>
      </c>
      <c r="J27" s="52">
        <v>0.29166666666666669</v>
      </c>
      <c r="K27" s="52">
        <v>0.33333333333333331</v>
      </c>
      <c r="L27" s="56">
        <f t="shared" si="3"/>
        <v>0</v>
      </c>
      <c r="M27" s="53">
        <f t="shared" si="4"/>
        <v>44809</v>
      </c>
      <c r="N27" s="54" t="s">
        <v>82</v>
      </c>
      <c r="O27" s="55">
        <v>0.29166666666666669</v>
      </c>
      <c r="P27" s="55">
        <v>0.33333333333333331</v>
      </c>
      <c r="Q27" s="56">
        <f t="shared" si="5"/>
        <v>4.166666666666663E-2</v>
      </c>
      <c r="R27" s="57">
        <f t="shared" si="6"/>
        <v>44817</v>
      </c>
      <c r="S27" s="51" t="s">
        <v>82</v>
      </c>
      <c r="T27" s="49">
        <v>0.29166666666666669</v>
      </c>
      <c r="U27" s="49">
        <v>0.33333333333333331</v>
      </c>
      <c r="V27" s="56">
        <f t="shared" si="7"/>
        <v>4.166666666666663E-2</v>
      </c>
      <c r="W27" s="58">
        <f t="shared" si="8"/>
        <v>0.12499999999999989</v>
      </c>
    </row>
    <row r="28" spans="1:23" ht="15.75" thickBot="1" x14ac:dyDescent="0.3">
      <c r="C28" s="92" t="s">
        <v>83</v>
      </c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4"/>
    </row>
    <row r="29" spans="1:23" x14ac:dyDescent="0.25">
      <c r="C29" s="83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5"/>
    </row>
    <row r="30" spans="1:23" x14ac:dyDescent="0.25">
      <c r="C30" s="86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8"/>
    </row>
    <row r="31" spans="1:23" x14ac:dyDescent="0.25">
      <c r="C31" s="86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8"/>
    </row>
    <row r="32" spans="1:23" x14ac:dyDescent="0.25">
      <c r="C32" s="86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8"/>
    </row>
    <row r="33" spans="3:17" ht="15.75" thickBot="1" x14ac:dyDescent="0.3"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1"/>
    </row>
  </sheetData>
  <mergeCells count="2">
    <mergeCell ref="C29:Q33"/>
    <mergeCell ref="C28:Q28"/>
  </mergeCells>
  <dataValidations count="1">
    <dataValidation type="list" allowBlank="1" showInputMessage="1" showErrorMessage="1" sqref="N7:N27 S7:S27 I7:I27" xr:uid="{00000000-0002-0000-0400-000000000000}">
      <formula1>"Sim, Não"</formula1>
    </dataValidation>
  </dataValidations>
  <hyperlinks>
    <hyperlink ref="A15:B15" location="'Direito do Trabalho'!A1" display="'Direito do Trabalho'!A1" xr:uid="{00000000-0004-0000-0400-000000000000}"/>
    <hyperlink ref="A14:B14" location="'Direito Processual Civil'!A1" display="'Direito Processual Civil'!A1" xr:uid="{00000000-0004-0000-0400-000001000000}"/>
    <hyperlink ref="A13:B13" location="'Direito Civil'!A1" display="'Direito Civil'!A1" xr:uid="{00000000-0004-0000-0400-000002000000}"/>
    <hyperlink ref="A12:B12" location="'Direito Administrativo'!A1" display="'Direito Administrativo'!A1" xr:uid="{00000000-0004-0000-0400-000003000000}"/>
    <hyperlink ref="A11:B11" location="'Direito Constitucional'!A1" display="'Direito Constitucional'!A1" xr:uid="{00000000-0004-0000-0400-000004000000}"/>
    <hyperlink ref="A10:B10" location="'Lei nº 8.112 1990 e alterações'!A1" display="'Lei nº 8.112 1990 e alterações'!A1" xr:uid="{00000000-0004-0000-0400-000005000000}"/>
    <hyperlink ref="A9:B9" location="Atualidades!A1" display="Atualidades!A1" xr:uid="{00000000-0004-0000-0400-000006000000}"/>
    <hyperlink ref="A16:B16" location="'Direito Processual do Trabalho'!A1" display="'Direito Processual do Trabalho'!A1" xr:uid="{00000000-0004-0000-0400-000007000000}"/>
    <hyperlink ref="A7:B7" location="'D1'!B7" display="'D1'!B7" xr:uid="{00000000-0004-0000-0400-000008000000}"/>
    <hyperlink ref="A8:B8" location="'Raciocínio Lógico Matemático'!A1" display="'Raciocínio Lógico Matemático'!A1" xr:uid="{00000000-0004-0000-0400-000009000000}"/>
    <hyperlink ref="B14" location="'D8'!B14" display="'D8'!B14" xr:uid="{00000000-0004-0000-0400-00000A000000}"/>
    <hyperlink ref="A14" location="'D8'!B14" display="'D8'!B14" xr:uid="{00000000-0004-0000-0400-00000B000000}"/>
    <hyperlink ref="A17:B19" location="'D10'!B16" display="'D10'!B16" xr:uid="{74302668-CB2A-449C-84EB-EE7B3CA7FA2C}"/>
    <hyperlink ref="A17:B17" location="'Direito Empresarial'!A1" display="'Direito Empresarial'!A1" xr:uid="{D5FDEBBA-5944-43E0-BA3C-C151A415F30F}"/>
    <hyperlink ref="A18:B18" location="'Direito Previdenciário'!A1" display="'Direito Previdenciário'!A1" xr:uid="{40855BDA-8586-4361-AC6A-246EC27BDCE5}"/>
    <hyperlink ref="A19:B19" location="'Direito Penal'!A1" display="'Direito Penal'!A1" xr:uid="{AE7BD0D3-276A-49BC-9F6A-FB5F61D9850E}"/>
  </hyperlink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23"/>
  <sheetViews>
    <sheetView showGridLines="0" topLeftCell="A19" workbookViewId="0">
      <selection activeCell="D39" sqref="D39"/>
    </sheetView>
  </sheetViews>
  <sheetFormatPr defaultColWidth="0" defaultRowHeight="15" x14ac:dyDescent="0.25"/>
  <cols>
    <col min="1" max="1" width="9.140625" customWidth="1"/>
    <col min="2" max="2" width="46.28515625" bestFit="1" customWidth="1"/>
    <col min="3" max="3" width="38.85546875" bestFit="1" customWidth="1"/>
    <col min="4" max="4" width="11.5703125" bestFit="1" customWidth="1"/>
    <col min="5" max="7" width="9.140625" customWidth="1"/>
    <col min="8" max="8" width="11.5703125" bestFit="1" customWidth="1"/>
    <col min="9" max="10" width="9.140625" customWidth="1"/>
    <col min="11" max="11" width="9" bestFit="1" customWidth="1"/>
    <col min="12" max="12" width="9.140625" customWidth="1"/>
    <col min="13" max="13" width="11.5703125" bestFit="1" customWidth="1"/>
    <col min="14" max="17" width="9.140625" customWidth="1"/>
    <col min="18" max="18" width="11.5703125" bestFit="1" customWidth="1"/>
    <col min="19" max="22" width="9.140625" customWidth="1"/>
    <col min="23" max="23" width="13.28515625" bestFit="1" customWidth="1"/>
    <col min="24" max="24" width="1.85546875" customWidth="1"/>
    <col min="25" max="16384" width="9.140625" hidden="1"/>
  </cols>
  <sheetData>
    <row r="1" spans="1:23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</row>
    <row r="2" spans="1:23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3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</row>
    <row r="5" spans="1:23" x14ac:dyDescent="0.25">
      <c r="A5" s="2"/>
      <c r="B5" s="2"/>
      <c r="C5" s="35"/>
      <c r="D5" s="36"/>
      <c r="E5" s="37" t="s">
        <v>67</v>
      </c>
      <c r="F5" s="37"/>
      <c r="G5" s="38" t="s">
        <v>68</v>
      </c>
      <c r="H5" s="37"/>
      <c r="I5" s="37"/>
      <c r="J5" s="37" t="s">
        <v>69</v>
      </c>
      <c r="K5" s="37"/>
      <c r="L5" s="38" t="s">
        <v>70</v>
      </c>
      <c r="M5" s="36"/>
      <c r="N5" s="37"/>
      <c r="O5" s="37" t="s">
        <v>71</v>
      </c>
      <c r="P5" s="37"/>
      <c r="Q5" s="38"/>
      <c r="R5" s="36"/>
      <c r="S5" s="37"/>
      <c r="T5" s="37" t="s">
        <v>72</v>
      </c>
      <c r="U5" s="37"/>
      <c r="V5" s="38"/>
      <c r="W5" s="39" t="s">
        <v>73</v>
      </c>
    </row>
    <row r="6" spans="1:23" ht="30" x14ac:dyDescent="0.25">
      <c r="A6" s="65" t="s">
        <v>0</v>
      </c>
      <c r="B6" s="66" t="s">
        <v>74</v>
      </c>
      <c r="C6" s="40" t="s">
        <v>75</v>
      </c>
      <c r="D6" s="41" t="s">
        <v>76</v>
      </c>
      <c r="E6" s="42" t="s">
        <v>77</v>
      </c>
      <c r="F6" s="42" t="s">
        <v>78</v>
      </c>
      <c r="G6" s="43">
        <f>SUM(G7:G16)</f>
        <v>0.33333333333333304</v>
      </c>
      <c r="H6" s="44" t="s">
        <v>79</v>
      </c>
      <c r="I6" s="45" t="s">
        <v>80</v>
      </c>
      <c r="J6" s="42" t="s">
        <v>77</v>
      </c>
      <c r="K6" s="42" t="s">
        <v>78</v>
      </c>
      <c r="L6" s="43">
        <f>SUM(L7:L16)</f>
        <v>0</v>
      </c>
      <c r="M6" s="46" t="s">
        <v>79</v>
      </c>
      <c r="N6" s="44" t="s">
        <v>80</v>
      </c>
      <c r="O6" s="42" t="s">
        <v>77</v>
      </c>
      <c r="P6" s="42" t="s">
        <v>78</v>
      </c>
      <c r="Q6" s="43">
        <f>SUM(Q7:Q16)</f>
        <v>0.33333333333333304</v>
      </c>
      <c r="R6" s="44" t="s">
        <v>79</v>
      </c>
      <c r="S6" s="44" t="s">
        <v>80</v>
      </c>
      <c r="T6" s="42" t="s">
        <v>77</v>
      </c>
      <c r="U6" s="42" t="s">
        <v>78</v>
      </c>
      <c r="V6" s="43">
        <f>SUM(V7:V16)</f>
        <v>0.33333333333333304</v>
      </c>
      <c r="W6" s="47">
        <f>SUM(W7:W16)</f>
        <v>0.99999999999999911</v>
      </c>
    </row>
    <row r="7" spans="1:23" ht="45" x14ac:dyDescent="0.25">
      <c r="A7" s="62">
        <v>1</v>
      </c>
      <c r="B7" s="62" t="str">
        <f>Cronograma!B10</f>
        <v>Língua Portuguesa</v>
      </c>
      <c r="C7" s="69" t="s">
        <v>119</v>
      </c>
      <c r="D7" s="48">
        <v>44782</v>
      </c>
      <c r="E7" s="49">
        <v>0.29166666666666669</v>
      </c>
      <c r="F7" s="49">
        <v>0.33333333333333331</v>
      </c>
      <c r="G7" s="56">
        <f>F7-E7</f>
        <v>4.166666666666663E-2</v>
      </c>
      <c r="H7" s="51">
        <f t="shared" ref="H7:H16" si="0">IF(D7="","",D7+DAY(1))</f>
        <v>44783</v>
      </c>
      <c r="I7" s="51" t="s">
        <v>81</v>
      </c>
      <c r="J7" s="52">
        <v>0.29166666666666669</v>
      </c>
      <c r="K7" s="52">
        <v>0.33333333333333331</v>
      </c>
      <c r="L7" s="56">
        <f>IF(I7="sim",K7-J7,0)</f>
        <v>0</v>
      </c>
      <c r="M7" s="53">
        <f>IF(D7="","",D7+DAY(7))</f>
        <v>44789</v>
      </c>
      <c r="N7" s="54" t="s">
        <v>82</v>
      </c>
      <c r="O7" s="55">
        <v>0.29166666666666669</v>
      </c>
      <c r="P7" s="55">
        <v>0.33333333333333331</v>
      </c>
      <c r="Q7" s="56">
        <f>IF(N7="sim",P7-O7,0)</f>
        <v>4.166666666666663E-2</v>
      </c>
      <c r="R7" s="57">
        <f>IF(D7="","",D7+DAY(15))</f>
        <v>44797</v>
      </c>
      <c r="S7" s="51" t="s">
        <v>82</v>
      </c>
      <c r="T7" s="49">
        <v>0.29166666666666669</v>
      </c>
      <c r="U7" s="49">
        <v>0.33333333333333331</v>
      </c>
      <c r="V7" s="56">
        <f>IF(S7="sim",U7-T7,0)</f>
        <v>4.166666666666663E-2</v>
      </c>
      <c r="W7" s="58">
        <f>G7+L7+Q7+V7</f>
        <v>0.12499999999999989</v>
      </c>
    </row>
    <row r="8" spans="1:23" x14ac:dyDescent="0.25">
      <c r="A8" s="63">
        <v>2</v>
      </c>
      <c r="B8" s="63" t="str">
        <f>Cronograma!B11</f>
        <v>Raciocínio Lógico Matemático</v>
      </c>
      <c r="C8" s="69" t="s">
        <v>120</v>
      </c>
      <c r="D8" s="48">
        <v>44783</v>
      </c>
      <c r="E8" s="49">
        <v>0.29166666666666669</v>
      </c>
      <c r="F8" s="49">
        <v>0.33333333333333331</v>
      </c>
      <c r="G8" s="56">
        <f t="shared" ref="G8:G14" si="1">F8-E8</f>
        <v>4.166666666666663E-2</v>
      </c>
      <c r="H8" s="51">
        <f t="shared" ref="H8:H14" si="2">IF(D8="","",D8+DAY(1))</f>
        <v>44784</v>
      </c>
      <c r="I8" s="51" t="s">
        <v>81</v>
      </c>
      <c r="J8" s="52">
        <v>0.29166666666666669</v>
      </c>
      <c r="K8" s="52">
        <v>0.33333333333333331</v>
      </c>
      <c r="L8" s="56">
        <f t="shared" ref="L8:L14" si="3">IF(I8="sim",K8-J8,0)</f>
        <v>0</v>
      </c>
      <c r="M8" s="53">
        <f t="shared" ref="M8:M14" si="4">IF(D8="","",D8+DAY(7))</f>
        <v>44790</v>
      </c>
      <c r="N8" s="54" t="s">
        <v>82</v>
      </c>
      <c r="O8" s="55">
        <v>0.29166666666666669</v>
      </c>
      <c r="P8" s="55">
        <v>0.33333333333333331</v>
      </c>
      <c r="Q8" s="56">
        <f t="shared" ref="Q8:Q14" si="5">IF(N8="sim",P8-O8,0)</f>
        <v>4.166666666666663E-2</v>
      </c>
      <c r="R8" s="57">
        <f t="shared" ref="R8:R14" si="6">IF(D8="","",D8+DAY(15))</f>
        <v>44798</v>
      </c>
      <c r="S8" s="51" t="s">
        <v>82</v>
      </c>
      <c r="T8" s="49">
        <v>0.29166666666666669</v>
      </c>
      <c r="U8" s="49">
        <v>0.33333333333333331</v>
      </c>
      <c r="V8" s="56">
        <f t="shared" ref="V8:V14" si="7">IF(S8="sim",U8-T8,0)</f>
        <v>4.166666666666663E-2</v>
      </c>
      <c r="W8" s="58">
        <f t="shared" ref="W8:W14" si="8">G8+L8+Q8+V8</f>
        <v>0.12499999999999989</v>
      </c>
    </row>
    <row r="9" spans="1:23" ht="30" x14ac:dyDescent="0.25">
      <c r="A9" s="62">
        <v>3</v>
      </c>
      <c r="B9" s="62" t="str">
        <f>Cronograma!B12</f>
        <v>Atualidades</v>
      </c>
      <c r="C9" s="69" t="s">
        <v>121</v>
      </c>
      <c r="D9" s="48">
        <v>44784</v>
      </c>
      <c r="E9" s="49">
        <v>0.29166666666666669</v>
      </c>
      <c r="F9" s="49">
        <v>0.33333333333333331</v>
      </c>
      <c r="G9" s="56">
        <f t="shared" si="1"/>
        <v>4.166666666666663E-2</v>
      </c>
      <c r="H9" s="51">
        <f t="shared" si="2"/>
        <v>44785</v>
      </c>
      <c r="I9" s="51" t="s">
        <v>81</v>
      </c>
      <c r="J9" s="52">
        <v>0.29166666666666669</v>
      </c>
      <c r="K9" s="52">
        <v>0.33333333333333331</v>
      </c>
      <c r="L9" s="56">
        <f t="shared" si="3"/>
        <v>0</v>
      </c>
      <c r="M9" s="53">
        <f t="shared" si="4"/>
        <v>44791</v>
      </c>
      <c r="N9" s="54" t="s">
        <v>82</v>
      </c>
      <c r="O9" s="55">
        <v>0.29166666666666669</v>
      </c>
      <c r="P9" s="55">
        <v>0.33333333333333331</v>
      </c>
      <c r="Q9" s="56">
        <f t="shared" si="5"/>
        <v>4.166666666666663E-2</v>
      </c>
      <c r="R9" s="57">
        <f t="shared" si="6"/>
        <v>44799</v>
      </c>
      <c r="S9" s="51" t="s">
        <v>82</v>
      </c>
      <c r="T9" s="49">
        <v>0.29166666666666669</v>
      </c>
      <c r="U9" s="49">
        <v>0.33333333333333331</v>
      </c>
      <c r="V9" s="56">
        <f t="shared" si="7"/>
        <v>4.166666666666663E-2</v>
      </c>
      <c r="W9" s="58">
        <f t="shared" si="8"/>
        <v>0.12499999999999989</v>
      </c>
    </row>
    <row r="10" spans="1:23" x14ac:dyDescent="0.25">
      <c r="A10" s="62">
        <v>4</v>
      </c>
      <c r="B10" s="62" t="str">
        <f>Cronograma!B13</f>
        <v>Legislação: Lei nº 8.112/1990 e alterações</v>
      </c>
      <c r="C10" s="69" t="s">
        <v>122</v>
      </c>
      <c r="D10" s="48">
        <v>44785</v>
      </c>
      <c r="E10" s="49">
        <v>0.29166666666666669</v>
      </c>
      <c r="F10" s="49">
        <v>0.33333333333333331</v>
      </c>
      <c r="G10" s="56">
        <f t="shared" si="1"/>
        <v>4.166666666666663E-2</v>
      </c>
      <c r="H10" s="51">
        <f t="shared" si="2"/>
        <v>44786</v>
      </c>
      <c r="I10" s="51" t="s">
        <v>81</v>
      </c>
      <c r="J10" s="52">
        <v>0.29166666666666669</v>
      </c>
      <c r="K10" s="52">
        <v>0.33333333333333331</v>
      </c>
      <c r="L10" s="56">
        <f t="shared" si="3"/>
        <v>0</v>
      </c>
      <c r="M10" s="53">
        <f t="shared" si="4"/>
        <v>44792</v>
      </c>
      <c r="N10" s="54" t="s">
        <v>82</v>
      </c>
      <c r="O10" s="55">
        <v>0.29166666666666669</v>
      </c>
      <c r="P10" s="55">
        <v>0.33333333333333331</v>
      </c>
      <c r="Q10" s="56">
        <f t="shared" si="5"/>
        <v>4.166666666666663E-2</v>
      </c>
      <c r="R10" s="57">
        <f t="shared" si="6"/>
        <v>44800</v>
      </c>
      <c r="S10" s="51" t="s">
        <v>82</v>
      </c>
      <c r="T10" s="49">
        <v>0.29166666666666669</v>
      </c>
      <c r="U10" s="49">
        <v>0.33333333333333331</v>
      </c>
      <c r="V10" s="56">
        <f t="shared" si="7"/>
        <v>4.166666666666663E-2</v>
      </c>
      <c r="W10" s="58">
        <f t="shared" si="8"/>
        <v>0.12499999999999989</v>
      </c>
    </row>
    <row r="11" spans="1:23" ht="60" x14ac:dyDescent="0.25">
      <c r="A11" s="62">
        <v>5</v>
      </c>
      <c r="B11" s="62" t="str">
        <f>Cronograma!B14</f>
        <v>Direito Constitucional</v>
      </c>
      <c r="C11" s="69" t="s">
        <v>123</v>
      </c>
      <c r="D11" s="48">
        <v>44786</v>
      </c>
      <c r="E11" s="49">
        <v>0.29166666666666669</v>
      </c>
      <c r="F11" s="49">
        <v>0.33333333333333331</v>
      </c>
      <c r="G11" s="56">
        <f t="shared" si="1"/>
        <v>4.166666666666663E-2</v>
      </c>
      <c r="H11" s="51">
        <f t="shared" si="2"/>
        <v>44787</v>
      </c>
      <c r="I11" s="51" t="s">
        <v>81</v>
      </c>
      <c r="J11" s="52">
        <v>0.29166666666666669</v>
      </c>
      <c r="K11" s="52">
        <v>0.33333333333333331</v>
      </c>
      <c r="L11" s="56">
        <f t="shared" si="3"/>
        <v>0</v>
      </c>
      <c r="M11" s="53">
        <f t="shared" si="4"/>
        <v>44793</v>
      </c>
      <c r="N11" s="54" t="s">
        <v>82</v>
      </c>
      <c r="O11" s="55">
        <v>0.29166666666666669</v>
      </c>
      <c r="P11" s="55">
        <v>0.33333333333333331</v>
      </c>
      <c r="Q11" s="56">
        <f t="shared" si="5"/>
        <v>4.166666666666663E-2</v>
      </c>
      <c r="R11" s="57">
        <f t="shared" si="6"/>
        <v>44801</v>
      </c>
      <c r="S11" s="51" t="s">
        <v>82</v>
      </c>
      <c r="T11" s="49">
        <v>0.29166666666666669</v>
      </c>
      <c r="U11" s="49">
        <v>0.33333333333333331</v>
      </c>
      <c r="V11" s="56">
        <f t="shared" si="7"/>
        <v>4.166666666666663E-2</v>
      </c>
      <c r="W11" s="58">
        <f t="shared" si="8"/>
        <v>0.12499999999999989</v>
      </c>
    </row>
    <row r="12" spans="1:23" ht="105" x14ac:dyDescent="0.25">
      <c r="A12" s="62">
        <v>6</v>
      </c>
      <c r="B12" s="62" t="str">
        <f>Cronograma!B15</f>
        <v>Direito Administrativo</v>
      </c>
      <c r="C12" s="69" t="s">
        <v>124</v>
      </c>
      <c r="D12" s="48">
        <v>44787</v>
      </c>
      <c r="E12" s="49">
        <v>0.29166666666666669</v>
      </c>
      <c r="F12" s="49">
        <v>0.33333333333333331</v>
      </c>
      <c r="G12" s="56">
        <f t="shared" si="1"/>
        <v>4.166666666666663E-2</v>
      </c>
      <c r="H12" s="51">
        <f t="shared" si="2"/>
        <v>44788</v>
      </c>
      <c r="I12" s="51" t="s">
        <v>81</v>
      </c>
      <c r="J12" s="52">
        <v>0.29166666666666669</v>
      </c>
      <c r="K12" s="52">
        <v>0.33333333333333331</v>
      </c>
      <c r="L12" s="56">
        <f t="shared" si="3"/>
        <v>0</v>
      </c>
      <c r="M12" s="53">
        <f t="shared" si="4"/>
        <v>44794</v>
      </c>
      <c r="N12" s="54" t="s">
        <v>82</v>
      </c>
      <c r="O12" s="55">
        <v>0.29166666666666669</v>
      </c>
      <c r="P12" s="55">
        <v>0.33333333333333331</v>
      </c>
      <c r="Q12" s="56">
        <f t="shared" si="5"/>
        <v>4.166666666666663E-2</v>
      </c>
      <c r="R12" s="57">
        <f t="shared" si="6"/>
        <v>44802</v>
      </c>
      <c r="S12" s="51" t="s">
        <v>82</v>
      </c>
      <c r="T12" s="49">
        <v>0.29166666666666669</v>
      </c>
      <c r="U12" s="49">
        <v>0.33333333333333331</v>
      </c>
      <c r="V12" s="56">
        <f t="shared" si="7"/>
        <v>4.166666666666663E-2</v>
      </c>
      <c r="W12" s="58">
        <f t="shared" si="8"/>
        <v>0.12499999999999989</v>
      </c>
    </row>
    <row r="13" spans="1:23" ht="90" x14ac:dyDescent="0.25">
      <c r="A13" s="62">
        <v>7</v>
      </c>
      <c r="B13" s="62" t="str">
        <f>Cronograma!B16</f>
        <v>Direito Civil</v>
      </c>
      <c r="C13" s="69" t="s">
        <v>125</v>
      </c>
      <c r="D13" s="48">
        <v>44788</v>
      </c>
      <c r="E13" s="49">
        <v>0.29166666666666669</v>
      </c>
      <c r="F13" s="49">
        <v>0.33333333333333331</v>
      </c>
      <c r="G13" s="56">
        <f t="shared" si="1"/>
        <v>4.166666666666663E-2</v>
      </c>
      <c r="H13" s="51">
        <f t="shared" si="2"/>
        <v>44789</v>
      </c>
      <c r="I13" s="51" t="s">
        <v>81</v>
      </c>
      <c r="J13" s="52">
        <v>0.29166666666666669</v>
      </c>
      <c r="K13" s="52">
        <v>0.33333333333333331</v>
      </c>
      <c r="L13" s="56">
        <f t="shared" si="3"/>
        <v>0</v>
      </c>
      <c r="M13" s="53">
        <f t="shared" si="4"/>
        <v>44795</v>
      </c>
      <c r="N13" s="54" t="s">
        <v>82</v>
      </c>
      <c r="O13" s="55">
        <v>0.29166666666666669</v>
      </c>
      <c r="P13" s="55">
        <v>0.33333333333333331</v>
      </c>
      <c r="Q13" s="56">
        <f t="shared" si="5"/>
        <v>4.166666666666663E-2</v>
      </c>
      <c r="R13" s="57">
        <f t="shared" si="6"/>
        <v>44803</v>
      </c>
      <c r="S13" s="51" t="s">
        <v>82</v>
      </c>
      <c r="T13" s="49">
        <v>0.29166666666666669</v>
      </c>
      <c r="U13" s="49">
        <v>0.33333333333333331</v>
      </c>
      <c r="V13" s="56">
        <f t="shared" si="7"/>
        <v>4.166666666666663E-2</v>
      </c>
      <c r="W13" s="58">
        <f t="shared" si="8"/>
        <v>0.12499999999999989</v>
      </c>
    </row>
    <row r="14" spans="1:23" ht="60" x14ac:dyDescent="0.25">
      <c r="A14" s="62">
        <v>8</v>
      </c>
      <c r="B14" s="62" t="str">
        <f>Cronograma!B17</f>
        <v>Direito Processual Civil</v>
      </c>
      <c r="C14" s="70" t="s">
        <v>126</v>
      </c>
      <c r="D14" s="48">
        <v>44789</v>
      </c>
      <c r="E14" s="49">
        <v>0.29166666666666669</v>
      </c>
      <c r="F14" s="49">
        <v>0.33333333333333331</v>
      </c>
      <c r="G14" s="56">
        <f t="shared" si="1"/>
        <v>4.166666666666663E-2</v>
      </c>
      <c r="H14" s="51">
        <f t="shared" si="2"/>
        <v>44790</v>
      </c>
      <c r="I14" s="51" t="s">
        <v>81</v>
      </c>
      <c r="J14" s="52">
        <v>0.29166666666666669</v>
      </c>
      <c r="K14" s="52">
        <v>0.33333333333333331</v>
      </c>
      <c r="L14" s="56">
        <f t="shared" si="3"/>
        <v>0</v>
      </c>
      <c r="M14" s="53">
        <f t="shared" si="4"/>
        <v>44796</v>
      </c>
      <c r="N14" s="54" t="s">
        <v>82</v>
      </c>
      <c r="O14" s="55">
        <v>0.29166666666666669</v>
      </c>
      <c r="P14" s="55">
        <v>0.33333333333333331</v>
      </c>
      <c r="Q14" s="56">
        <f t="shared" si="5"/>
        <v>4.166666666666663E-2</v>
      </c>
      <c r="R14" s="57">
        <f t="shared" si="6"/>
        <v>44804</v>
      </c>
      <c r="S14" s="51" t="s">
        <v>82</v>
      </c>
      <c r="T14" s="49">
        <v>0.29166666666666669</v>
      </c>
      <c r="U14" s="49">
        <v>0.33333333333333331</v>
      </c>
      <c r="V14" s="56">
        <f t="shared" si="7"/>
        <v>4.166666666666663E-2</v>
      </c>
      <c r="W14" s="58">
        <f t="shared" si="8"/>
        <v>0.12499999999999989</v>
      </c>
    </row>
    <row r="15" spans="1:23" x14ac:dyDescent="0.25">
      <c r="A15" s="62">
        <v>9</v>
      </c>
      <c r="B15" s="62" t="str">
        <f>Cronograma!B18</f>
        <v>Direito do Trabalho</v>
      </c>
      <c r="C15" s="2"/>
      <c r="D15" s="48"/>
      <c r="E15" s="49"/>
      <c r="F15" s="49"/>
      <c r="G15" s="50">
        <f t="shared" ref="G15:G16" si="9">F15-E15</f>
        <v>0</v>
      </c>
      <c r="H15" s="51" t="str">
        <f t="shared" si="0"/>
        <v/>
      </c>
      <c r="I15" s="51"/>
      <c r="J15" s="52"/>
      <c r="K15" s="52"/>
      <c r="L15" s="50">
        <f t="shared" ref="L15:L16" si="10">IF(I15="sim",K15-J15,0)</f>
        <v>0</v>
      </c>
      <c r="M15" s="59" t="str">
        <f t="shared" ref="M15:M16" si="11">IF(D15="","",D15+DAY(7))</f>
        <v/>
      </c>
      <c r="N15" s="57"/>
      <c r="O15" s="49"/>
      <c r="P15" s="49"/>
      <c r="Q15" s="50">
        <f t="shared" ref="Q15:Q16" si="12">IF(N15="sim",P15-O15,0)</f>
        <v>0</v>
      </c>
      <c r="R15" s="57" t="str">
        <f t="shared" ref="R15:R16" si="13">IF(D15="","",D15+DAY(15))</f>
        <v/>
      </c>
      <c r="S15" s="51"/>
      <c r="T15" s="49"/>
      <c r="U15" s="49"/>
      <c r="V15" s="50">
        <f t="shared" ref="V15:V16" si="14">IF(S15="sim",U15-T15,0)</f>
        <v>0</v>
      </c>
      <c r="W15" s="60">
        <f t="shared" ref="W15:W16" si="15">G15+L15+Q15+V15</f>
        <v>0</v>
      </c>
    </row>
    <row r="16" spans="1:23" x14ac:dyDescent="0.25">
      <c r="A16" s="62">
        <v>10</v>
      </c>
      <c r="B16" s="62" t="str">
        <f>Cronograma!B19</f>
        <v>Direito Processual do Trabalho</v>
      </c>
      <c r="C16" s="2"/>
      <c r="D16" s="48"/>
      <c r="E16" s="49"/>
      <c r="F16" s="49"/>
      <c r="G16" s="50">
        <f t="shared" si="9"/>
        <v>0</v>
      </c>
      <c r="H16" s="51" t="str">
        <f t="shared" si="0"/>
        <v/>
      </c>
      <c r="I16" s="51"/>
      <c r="J16" s="52"/>
      <c r="K16" s="52"/>
      <c r="L16" s="50">
        <f t="shared" si="10"/>
        <v>0</v>
      </c>
      <c r="M16" s="59" t="str">
        <f t="shared" si="11"/>
        <v/>
      </c>
      <c r="N16" s="57"/>
      <c r="O16" s="49"/>
      <c r="P16" s="49"/>
      <c r="Q16" s="50">
        <f t="shared" si="12"/>
        <v>0</v>
      </c>
      <c r="R16" s="57" t="str">
        <f t="shared" si="13"/>
        <v/>
      </c>
      <c r="S16" s="51"/>
      <c r="T16" s="49"/>
      <c r="U16" s="49"/>
      <c r="V16" s="50">
        <f t="shared" si="14"/>
        <v>0</v>
      </c>
      <c r="W16" s="60">
        <f t="shared" si="15"/>
        <v>0</v>
      </c>
    </row>
    <row r="17" spans="1:17" ht="15.75" thickBot="1" x14ac:dyDescent="0.3">
      <c r="A17" s="62">
        <v>11</v>
      </c>
      <c r="B17" s="62" t="str">
        <f>Cronograma!B20</f>
        <v>Direito Empresarial</v>
      </c>
    </row>
    <row r="18" spans="1:17" ht="15.75" thickBot="1" x14ac:dyDescent="0.3">
      <c r="A18" s="62">
        <v>12</v>
      </c>
      <c r="B18" s="62" t="str">
        <f>Cronograma!B21</f>
        <v>Direito Previdenciário</v>
      </c>
      <c r="C18" s="92" t="s">
        <v>83</v>
      </c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4"/>
    </row>
    <row r="19" spans="1:17" x14ac:dyDescent="0.25">
      <c r="A19" s="62">
        <v>13</v>
      </c>
      <c r="B19" s="62" t="str">
        <f>Cronograma!B22</f>
        <v>Direito Penal</v>
      </c>
      <c r="C19" s="83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5"/>
    </row>
    <row r="20" spans="1:17" x14ac:dyDescent="0.25">
      <c r="C20" s="86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8"/>
    </row>
    <row r="21" spans="1:17" x14ac:dyDescent="0.25">
      <c r="C21" s="86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</row>
    <row r="22" spans="1:17" x14ac:dyDescent="0.25">
      <c r="C22" s="86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8"/>
    </row>
    <row r="23" spans="1:17" ht="15.75" thickBot="1" x14ac:dyDescent="0.3"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1"/>
    </row>
  </sheetData>
  <mergeCells count="2">
    <mergeCell ref="C18:Q18"/>
    <mergeCell ref="C19:Q23"/>
  </mergeCells>
  <dataValidations disablePrompts="1" count="1">
    <dataValidation type="list" allowBlank="1" showInputMessage="1" showErrorMessage="1" sqref="S7:S16 N7:N16 I7:I16" xr:uid="{00000000-0002-0000-0500-000000000000}">
      <formula1>"Sim, Não"</formula1>
    </dataValidation>
  </dataValidations>
  <hyperlinks>
    <hyperlink ref="A15:B15" location="'Direito do Trabalho'!A1" display="'Direito do Trabalho'!A1" xr:uid="{8677B58C-3002-4184-BE72-9F1D0D87F698}"/>
    <hyperlink ref="A14:B14" location="'Direito Processual Civil'!A1" display="'Direito Processual Civil'!A1" xr:uid="{630C8150-D8A9-479F-BF0A-09D6BC1FF62E}"/>
    <hyperlink ref="A13:B13" location="'Direito Civil'!A1" display="'Direito Civil'!A1" xr:uid="{531E7188-79FD-4DCD-9234-E1C929C4FC3B}"/>
    <hyperlink ref="A12:B12" location="'Direito Administrativo'!A1" display="'Direito Administrativo'!A1" xr:uid="{DDCD6A53-B975-4996-8F1E-923B896DD8C2}"/>
    <hyperlink ref="A11:B11" location="'Direito Constitucional'!A1" display="'Direito Constitucional'!A1" xr:uid="{D2C4E65E-125E-48BB-9C0D-2880A5F11147}"/>
    <hyperlink ref="A10:B10" location="'Lei nº 8.112 1990 e alterações'!A1" display="'Lei nº 8.112 1990 e alterações'!A1" xr:uid="{9FA98D5F-EB74-4479-A611-3105F2577DE1}"/>
    <hyperlink ref="A9:B9" location="Atualidades!A1" display="Atualidades!A1" xr:uid="{58906345-E4B5-4F05-9D2E-1AC2D5D866EE}"/>
    <hyperlink ref="A16:B16" location="'Direito Processual do Trabalho'!A1" display="'Direito Processual do Trabalho'!A1" xr:uid="{F2F4F6B0-E764-4FE1-B9B7-1E9DEFE580BE}"/>
    <hyperlink ref="A7:B7" location="'D1'!B7" display="'D1'!B7" xr:uid="{FAFE51BE-A8A4-451D-83B7-2FDFA56D6CAC}"/>
    <hyperlink ref="A8:B8" location="'Raciocínio Lógico Matemático'!A1" display="'Raciocínio Lógico Matemático'!A1" xr:uid="{84D98C0C-E83F-4153-9B2F-ADCCE8838772}"/>
    <hyperlink ref="B14" location="'D8'!B14" display="'D8'!B14" xr:uid="{70774AA4-43D6-4FBE-8132-977A643ED1A7}"/>
    <hyperlink ref="A14" location="'D8'!B14" display="'D8'!B14" xr:uid="{B0FA75F7-6DDD-42F8-B1DF-53967F77D0A2}"/>
    <hyperlink ref="A17:B19" location="'D10'!B16" display="'D10'!B16" xr:uid="{C00432A2-4763-4CC6-B4DD-65D7689F99B0}"/>
    <hyperlink ref="A17:B17" location="'Direito Empresarial'!A1" display="'Direito Empresarial'!A1" xr:uid="{BE5837F8-5398-4050-AB0C-3E661717C606}"/>
    <hyperlink ref="A18:B18" location="'Direito Previdenciário'!A1" display="'Direito Previdenciário'!A1" xr:uid="{2D75245C-C2DE-486A-A2B8-F682BA403E0C}"/>
    <hyperlink ref="A19:B19" location="'Direito Penal'!A1" display="'Direito Penal'!A1" xr:uid="{4FBB2536-7EF2-4CE9-A91F-10F1FB71586A}"/>
  </hyperlink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33"/>
  <sheetViews>
    <sheetView showGridLines="0" topLeftCell="A16" workbookViewId="0">
      <selection activeCell="C43" sqref="C43"/>
    </sheetView>
  </sheetViews>
  <sheetFormatPr defaultColWidth="0" defaultRowHeight="15" x14ac:dyDescent="0.25"/>
  <cols>
    <col min="1" max="1" width="9.140625" customWidth="1"/>
    <col min="2" max="2" width="46.28515625" bestFit="1" customWidth="1"/>
    <col min="3" max="3" width="38.85546875" bestFit="1" customWidth="1"/>
    <col min="4" max="4" width="11.5703125" bestFit="1" customWidth="1"/>
    <col min="5" max="7" width="9.140625" customWidth="1"/>
    <col min="8" max="8" width="11.5703125" bestFit="1" customWidth="1"/>
    <col min="9" max="10" width="9.140625" customWidth="1"/>
    <col min="11" max="11" width="9" bestFit="1" customWidth="1"/>
    <col min="12" max="12" width="9.140625" customWidth="1"/>
    <col min="13" max="13" width="11.5703125" bestFit="1" customWidth="1"/>
    <col min="14" max="17" width="9.140625" customWidth="1"/>
    <col min="18" max="18" width="11.5703125" bestFit="1" customWidth="1"/>
    <col min="19" max="22" width="9.140625" customWidth="1"/>
    <col min="23" max="23" width="13.28515625" bestFit="1" customWidth="1"/>
    <col min="24" max="24" width="1.28515625" customWidth="1"/>
    <col min="25" max="16384" width="9.140625" hidden="1"/>
  </cols>
  <sheetData>
    <row r="1" spans="1:23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</row>
    <row r="2" spans="1:23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3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</row>
    <row r="5" spans="1:23" x14ac:dyDescent="0.25">
      <c r="A5" s="2"/>
      <c r="B5" s="2"/>
      <c r="C5" s="35"/>
      <c r="D5" s="36"/>
      <c r="E5" s="37" t="s">
        <v>67</v>
      </c>
      <c r="F5" s="37"/>
      <c r="G5" s="38" t="s">
        <v>68</v>
      </c>
      <c r="H5" s="37"/>
      <c r="I5" s="37"/>
      <c r="J5" s="37" t="s">
        <v>69</v>
      </c>
      <c r="K5" s="37"/>
      <c r="L5" s="38" t="s">
        <v>70</v>
      </c>
      <c r="M5" s="36"/>
      <c r="N5" s="37"/>
      <c r="O5" s="37" t="s">
        <v>71</v>
      </c>
      <c r="P5" s="37"/>
      <c r="Q5" s="38"/>
      <c r="R5" s="36"/>
      <c r="S5" s="37"/>
      <c r="T5" s="37" t="s">
        <v>72</v>
      </c>
      <c r="U5" s="37"/>
      <c r="V5" s="38"/>
      <c r="W5" s="39" t="s">
        <v>73</v>
      </c>
    </row>
    <row r="6" spans="1:23" ht="30" x14ac:dyDescent="0.25">
      <c r="A6" s="65" t="s">
        <v>0</v>
      </c>
      <c r="B6" s="66" t="s">
        <v>74</v>
      </c>
      <c r="C6" s="40" t="s">
        <v>75</v>
      </c>
      <c r="D6" s="41" t="s">
        <v>76</v>
      </c>
      <c r="E6" s="42" t="s">
        <v>77</v>
      </c>
      <c r="F6" s="42" t="s">
        <v>78</v>
      </c>
      <c r="G6" s="43">
        <f>SUM(G7:G25)</f>
        <v>0.16666666666666652</v>
      </c>
      <c r="H6" s="44" t="s">
        <v>79</v>
      </c>
      <c r="I6" s="45" t="s">
        <v>80</v>
      </c>
      <c r="J6" s="42" t="s">
        <v>77</v>
      </c>
      <c r="K6" s="42" t="s">
        <v>78</v>
      </c>
      <c r="L6" s="43">
        <f>SUM(L7:L25)</f>
        <v>0</v>
      </c>
      <c r="M6" s="46" t="s">
        <v>79</v>
      </c>
      <c r="N6" s="44" t="s">
        <v>80</v>
      </c>
      <c r="O6" s="42" t="s">
        <v>77</v>
      </c>
      <c r="P6" s="42" t="s">
        <v>78</v>
      </c>
      <c r="Q6" s="43">
        <f>SUM(Q7:Q25)</f>
        <v>0.16666666666666652</v>
      </c>
      <c r="R6" s="44" t="s">
        <v>79</v>
      </c>
      <c r="S6" s="44" t="s">
        <v>80</v>
      </c>
      <c r="T6" s="42" t="s">
        <v>77</v>
      </c>
      <c r="U6" s="42" t="s">
        <v>78</v>
      </c>
      <c r="V6" s="43">
        <f>SUM(V7:V25)</f>
        <v>0.16666666666666652</v>
      </c>
      <c r="W6" s="47">
        <f>SUM(W7:W25)</f>
        <v>0.49999999999999956</v>
      </c>
    </row>
    <row r="7" spans="1:23" ht="60" x14ac:dyDescent="0.25">
      <c r="A7" s="62">
        <v>1</v>
      </c>
      <c r="B7" s="62" t="str">
        <f>Cronograma!B10</f>
        <v>Língua Portuguesa</v>
      </c>
      <c r="C7" s="69" t="s">
        <v>127</v>
      </c>
      <c r="D7" s="48">
        <v>44782</v>
      </c>
      <c r="E7" s="49">
        <v>0.29166666666666669</v>
      </c>
      <c r="F7" s="49">
        <v>0.33333333333333331</v>
      </c>
      <c r="G7" s="56">
        <f>F7-E7</f>
        <v>4.166666666666663E-2</v>
      </c>
      <c r="H7" s="51">
        <f t="shared" ref="H7:H24" si="0">IF(D7="","",D7+DAY(1))</f>
        <v>44783</v>
      </c>
      <c r="I7" s="51" t="s">
        <v>81</v>
      </c>
      <c r="J7" s="52">
        <v>0.29166666666666669</v>
      </c>
      <c r="K7" s="52">
        <v>0.33333333333333331</v>
      </c>
      <c r="L7" s="56">
        <f>IF(I7="sim",K7-J7,0)</f>
        <v>0</v>
      </c>
      <c r="M7" s="53">
        <f>IF(D7="","",D7+DAY(7))</f>
        <v>44789</v>
      </c>
      <c r="N7" s="54" t="s">
        <v>82</v>
      </c>
      <c r="O7" s="55">
        <v>0.29166666666666669</v>
      </c>
      <c r="P7" s="55">
        <v>0.33333333333333331</v>
      </c>
      <c r="Q7" s="56">
        <f>IF(N7="sim",P7-O7,0)</f>
        <v>4.166666666666663E-2</v>
      </c>
      <c r="R7" s="57">
        <f>IF(D7="","",D7+DAY(15))</f>
        <v>44797</v>
      </c>
      <c r="S7" s="51" t="s">
        <v>82</v>
      </c>
      <c r="T7" s="49">
        <v>0.29166666666666669</v>
      </c>
      <c r="U7" s="49">
        <v>0.33333333333333331</v>
      </c>
      <c r="V7" s="56">
        <f>IF(S7="sim",U7-T7,0)</f>
        <v>4.166666666666663E-2</v>
      </c>
      <c r="W7" s="58">
        <f>G7+L7+Q7+V7</f>
        <v>0.12499999999999989</v>
      </c>
    </row>
    <row r="8" spans="1:23" ht="45" x14ac:dyDescent="0.25">
      <c r="A8" s="62">
        <v>2</v>
      </c>
      <c r="B8" s="62" t="str">
        <f>Cronograma!B11</f>
        <v>Raciocínio Lógico Matemático</v>
      </c>
      <c r="C8" s="69" t="s">
        <v>128</v>
      </c>
      <c r="D8" s="48">
        <v>44783</v>
      </c>
      <c r="E8" s="49">
        <v>0.29166666666666669</v>
      </c>
      <c r="F8" s="49">
        <v>0.33333333333333331</v>
      </c>
      <c r="G8" s="56">
        <f>F8-E8</f>
        <v>4.166666666666663E-2</v>
      </c>
      <c r="H8" s="51">
        <f>IF(D8="","",D8+DAY(1))</f>
        <v>44784</v>
      </c>
      <c r="I8" s="51" t="s">
        <v>81</v>
      </c>
      <c r="J8" s="52">
        <v>0.29166666666666669</v>
      </c>
      <c r="K8" s="52">
        <v>0.33333333333333331</v>
      </c>
      <c r="L8" s="56">
        <f>IF(I8="sim",K8-J8,0)</f>
        <v>0</v>
      </c>
      <c r="M8" s="53">
        <f>IF(D8="","",D8+DAY(7))</f>
        <v>44790</v>
      </c>
      <c r="N8" s="54" t="s">
        <v>82</v>
      </c>
      <c r="O8" s="55">
        <v>0.29166666666666669</v>
      </c>
      <c r="P8" s="55">
        <v>0.33333333333333331</v>
      </c>
      <c r="Q8" s="56">
        <f>IF(N8="sim",P8-O8,0)</f>
        <v>4.166666666666663E-2</v>
      </c>
      <c r="R8" s="57">
        <f>IF(D8="","",D8+DAY(15))</f>
        <v>44798</v>
      </c>
      <c r="S8" s="51" t="s">
        <v>82</v>
      </c>
      <c r="T8" s="49">
        <v>0.29166666666666669</v>
      </c>
      <c r="U8" s="49">
        <v>0.33333333333333331</v>
      </c>
      <c r="V8" s="56">
        <f>IF(S8="sim",U8-T8,0)</f>
        <v>4.166666666666663E-2</v>
      </c>
      <c r="W8" s="58">
        <f>G8+L8+Q8+V8</f>
        <v>0.12499999999999989</v>
      </c>
    </row>
    <row r="9" spans="1:23" ht="120" x14ac:dyDescent="0.25">
      <c r="A9" s="63">
        <v>3</v>
      </c>
      <c r="B9" s="63" t="str">
        <f>Cronograma!B12</f>
        <v>Atualidades</v>
      </c>
      <c r="C9" s="69" t="s">
        <v>129</v>
      </c>
      <c r="D9" s="48">
        <v>44784</v>
      </c>
      <c r="E9" s="49">
        <v>0.29166666666666669</v>
      </c>
      <c r="F9" s="49">
        <v>0.33333333333333331</v>
      </c>
      <c r="G9" s="56">
        <f>F9-E9</f>
        <v>4.166666666666663E-2</v>
      </c>
      <c r="H9" s="51">
        <f>IF(D9="","",D9+DAY(1))</f>
        <v>44785</v>
      </c>
      <c r="I9" s="51" t="s">
        <v>81</v>
      </c>
      <c r="J9" s="52">
        <v>0.29166666666666669</v>
      </c>
      <c r="K9" s="52">
        <v>0.33333333333333331</v>
      </c>
      <c r="L9" s="56">
        <f>IF(I9="sim",K9-J9,0)</f>
        <v>0</v>
      </c>
      <c r="M9" s="53">
        <f>IF(D9="","",D9+DAY(7))</f>
        <v>44791</v>
      </c>
      <c r="N9" s="54" t="s">
        <v>82</v>
      </c>
      <c r="O9" s="55">
        <v>0.29166666666666669</v>
      </c>
      <c r="P9" s="55">
        <v>0.33333333333333331</v>
      </c>
      <c r="Q9" s="56">
        <f>IF(N9="sim",P9-O9,0)</f>
        <v>4.166666666666663E-2</v>
      </c>
      <c r="R9" s="57">
        <f>IF(D9="","",D9+DAY(15))</f>
        <v>44799</v>
      </c>
      <c r="S9" s="51" t="s">
        <v>82</v>
      </c>
      <c r="T9" s="49">
        <v>0.29166666666666669</v>
      </c>
      <c r="U9" s="49">
        <v>0.33333333333333331</v>
      </c>
      <c r="V9" s="56">
        <f>IF(S9="sim",U9-T9,0)</f>
        <v>4.166666666666663E-2</v>
      </c>
      <c r="W9" s="58">
        <f>G9+L9+Q9+V9</f>
        <v>0.12499999999999989</v>
      </c>
    </row>
    <row r="10" spans="1:23" x14ac:dyDescent="0.25">
      <c r="A10" s="62">
        <v>4</v>
      </c>
      <c r="B10" s="62" t="str">
        <f>Cronograma!B13</f>
        <v>Legislação: Lei nº 8.112/1990 e alterações</v>
      </c>
      <c r="C10" s="70" t="s">
        <v>130</v>
      </c>
      <c r="D10" s="48">
        <v>44785</v>
      </c>
      <c r="E10" s="49">
        <v>0.29166666666666669</v>
      </c>
      <c r="F10" s="49">
        <v>0.33333333333333331</v>
      </c>
      <c r="G10" s="56">
        <f>F10-E10</f>
        <v>4.166666666666663E-2</v>
      </c>
      <c r="H10" s="51">
        <f>IF(D10="","",D10+DAY(1))</f>
        <v>44786</v>
      </c>
      <c r="I10" s="51" t="s">
        <v>81</v>
      </c>
      <c r="J10" s="52">
        <v>0.29166666666666669</v>
      </c>
      <c r="K10" s="52">
        <v>0.33333333333333331</v>
      </c>
      <c r="L10" s="56">
        <f>IF(I10="sim",K10-J10,0)</f>
        <v>0</v>
      </c>
      <c r="M10" s="53">
        <f>IF(D10="","",D10+DAY(7))</f>
        <v>44792</v>
      </c>
      <c r="N10" s="54" t="s">
        <v>82</v>
      </c>
      <c r="O10" s="55">
        <v>0.29166666666666669</v>
      </c>
      <c r="P10" s="55">
        <v>0.33333333333333331</v>
      </c>
      <c r="Q10" s="56">
        <f>IF(N10="sim",P10-O10,0)</f>
        <v>4.166666666666663E-2</v>
      </c>
      <c r="R10" s="57">
        <f>IF(D10="","",D10+DAY(15))</f>
        <v>44800</v>
      </c>
      <c r="S10" s="51" t="s">
        <v>82</v>
      </c>
      <c r="T10" s="49">
        <v>0.29166666666666669</v>
      </c>
      <c r="U10" s="49">
        <v>0.33333333333333331</v>
      </c>
      <c r="V10" s="56">
        <f>IF(S10="sim",U10-T10,0)</f>
        <v>4.166666666666663E-2</v>
      </c>
      <c r="W10" s="58">
        <f>G10+L10+Q10+V10</f>
        <v>0.12499999999999989</v>
      </c>
    </row>
    <row r="11" spans="1:23" x14ac:dyDescent="0.25">
      <c r="A11" s="62">
        <v>5</v>
      </c>
      <c r="B11" s="62" t="str">
        <f>Cronograma!B14</f>
        <v>Direito Constitucional</v>
      </c>
      <c r="C11" s="2"/>
      <c r="D11" s="48"/>
      <c r="E11" s="49"/>
      <c r="F11" s="49"/>
      <c r="G11" s="50">
        <f t="shared" ref="G11:G25" si="1">F11-E11</f>
        <v>0</v>
      </c>
      <c r="H11" s="51" t="str">
        <f t="shared" si="0"/>
        <v/>
      </c>
      <c r="I11" s="51"/>
      <c r="J11" s="52"/>
      <c r="K11" s="52"/>
      <c r="L11" s="50">
        <f t="shared" ref="L11:L25" si="2">IF(I11="sim",K11-J11,0)</f>
        <v>0</v>
      </c>
      <c r="M11" s="59" t="str">
        <f t="shared" ref="M11:M25" si="3">IF(D11="","",D11+DAY(7))</f>
        <v/>
      </c>
      <c r="N11" s="57"/>
      <c r="O11" s="49"/>
      <c r="P11" s="49"/>
      <c r="Q11" s="50">
        <f t="shared" ref="Q11:Q24" si="4">IF(N11="sim",P11-O11,0)</f>
        <v>0</v>
      </c>
      <c r="R11" s="57" t="str">
        <f t="shared" ref="R11:R25" si="5">IF(D11="","",D11+DAY(15))</f>
        <v/>
      </c>
      <c r="S11" s="51"/>
      <c r="T11" s="49"/>
      <c r="U11" s="49"/>
      <c r="V11" s="50">
        <f t="shared" ref="V11:V25" si="6">IF(S11="sim",U11-T11,0)</f>
        <v>0</v>
      </c>
      <c r="W11" s="60">
        <f t="shared" ref="W11:W25" si="7">G11+L11+Q11+V11</f>
        <v>0</v>
      </c>
    </row>
    <row r="12" spans="1:23" x14ac:dyDescent="0.25">
      <c r="A12" s="62">
        <v>6</v>
      </c>
      <c r="B12" s="62" t="str">
        <f>Cronograma!B15</f>
        <v>Direito Administrativo</v>
      </c>
      <c r="C12" s="2"/>
      <c r="D12" s="48"/>
      <c r="E12" s="49"/>
      <c r="F12" s="49"/>
      <c r="G12" s="50">
        <f t="shared" si="1"/>
        <v>0</v>
      </c>
      <c r="H12" s="51" t="str">
        <f t="shared" si="0"/>
        <v/>
      </c>
      <c r="I12" s="51"/>
      <c r="J12" s="52"/>
      <c r="K12" s="52"/>
      <c r="L12" s="50">
        <f t="shared" si="2"/>
        <v>0</v>
      </c>
      <c r="M12" s="59" t="str">
        <f t="shared" si="3"/>
        <v/>
      </c>
      <c r="N12" s="57"/>
      <c r="O12" s="49"/>
      <c r="P12" s="49"/>
      <c r="Q12" s="50">
        <f t="shared" si="4"/>
        <v>0</v>
      </c>
      <c r="R12" s="57" t="str">
        <f t="shared" si="5"/>
        <v/>
      </c>
      <c r="S12" s="51"/>
      <c r="T12" s="49"/>
      <c r="U12" s="49"/>
      <c r="V12" s="50">
        <f t="shared" si="6"/>
        <v>0</v>
      </c>
      <c r="W12" s="60">
        <f t="shared" si="7"/>
        <v>0</v>
      </c>
    </row>
    <row r="13" spans="1:23" x14ac:dyDescent="0.25">
      <c r="A13" s="62">
        <v>7</v>
      </c>
      <c r="B13" s="62" t="str">
        <f>Cronograma!B16</f>
        <v>Direito Civil</v>
      </c>
      <c r="C13" s="2"/>
      <c r="D13" s="48"/>
      <c r="E13" s="49"/>
      <c r="F13" s="49"/>
      <c r="G13" s="50">
        <f t="shared" si="1"/>
        <v>0</v>
      </c>
      <c r="H13" s="51" t="str">
        <f t="shared" si="0"/>
        <v/>
      </c>
      <c r="I13" s="51"/>
      <c r="J13" s="52"/>
      <c r="K13" s="52"/>
      <c r="L13" s="50">
        <f t="shared" si="2"/>
        <v>0</v>
      </c>
      <c r="M13" s="59" t="str">
        <f t="shared" si="3"/>
        <v/>
      </c>
      <c r="N13" s="57"/>
      <c r="O13" s="49"/>
      <c r="P13" s="49"/>
      <c r="Q13" s="50">
        <f t="shared" si="4"/>
        <v>0</v>
      </c>
      <c r="R13" s="57" t="str">
        <f t="shared" si="5"/>
        <v/>
      </c>
      <c r="S13" s="51"/>
      <c r="T13" s="49"/>
      <c r="U13" s="49"/>
      <c r="V13" s="50">
        <f t="shared" si="6"/>
        <v>0</v>
      </c>
      <c r="W13" s="60">
        <f t="shared" si="7"/>
        <v>0</v>
      </c>
    </row>
    <row r="14" spans="1:23" x14ac:dyDescent="0.25">
      <c r="A14" s="62">
        <v>8</v>
      </c>
      <c r="B14" s="62" t="str">
        <f>Cronograma!B17</f>
        <v>Direito Processual Civil</v>
      </c>
      <c r="C14" s="2"/>
      <c r="D14" s="48"/>
      <c r="E14" s="49"/>
      <c r="F14" s="49"/>
      <c r="G14" s="50">
        <f t="shared" si="1"/>
        <v>0</v>
      </c>
      <c r="H14" s="51" t="str">
        <f t="shared" si="0"/>
        <v/>
      </c>
      <c r="I14" s="51"/>
      <c r="J14" s="52"/>
      <c r="K14" s="52"/>
      <c r="L14" s="50">
        <f t="shared" si="2"/>
        <v>0</v>
      </c>
      <c r="M14" s="59" t="str">
        <f t="shared" si="3"/>
        <v/>
      </c>
      <c r="N14" s="57"/>
      <c r="O14" s="49"/>
      <c r="P14" s="49"/>
      <c r="Q14" s="50">
        <f t="shared" si="4"/>
        <v>0</v>
      </c>
      <c r="R14" s="57" t="str">
        <f t="shared" si="5"/>
        <v/>
      </c>
      <c r="S14" s="51"/>
      <c r="T14" s="49"/>
      <c r="U14" s="49"/>
      <c r="V14" s="50">
        <f t="shared" si="6"/>
        <v>0</v>
      </c>
      <c r="W14" s="60">
        <f t="shared" si="7"/>
        <v>0</v>
      </c>
    </row>
    <row r="15" spans="1:23" x14ac:dyDescent="0.25">
      <c r="A15" s="62">
        <v>9</v>
      </c>
      <c r="B15" s="62" t="str">
        <f>Cronograma!B18</f>
        <v>Direito do Trabalho</v>
      </c>
      <c r="C15" s="2"/>
      <c r="D15" s="48"/>
      <c r="E15" s="49"/>
      <c r="F15" s="49"/>
      <c r="G15" s="50">
        <f t="shared" si="1"/>
        <v>0</v>
      </c>
      <c r="H15" s="51" t="str">
        <f t="shared" si="0"/>
        <v/>
      </c>
      <c r="I15" s="51"/>
      <c r="J15" s="52"/>
      <c r="K15" s="52"/>
      <c r="L15" s="50">
        <f t="shared" si="2"/>
        <v>0</v>
      </c>
      <c r="M15" s="59" t="str">
        <f t="shared" si="3"/>
        <v/>
      </c>
      <c r="N15" s="57"/>
      <c r="O15" s="49"/>
      <c r="P15" s="49"/>
      <c r="Q15" s="50">
        <f t="shared" si="4"/>
        <v>0</v>
      </c>
      <c r="R15" s="57" t="str">
        <f t="shared" si="5"/>
        <v/>
      </c>
      <c r="S15" s="51"/>
      <c r="T15" s="49"/>
      <c r="U15" s="49"/>
      <c r="V15" s="50">
        <f t="shared" si="6"/>
        <v>0</v>
      </c>
      <c r="W15" s="60">
        <f t="shared" si="7"/>
        <v>0</v>
      </c>
    </row>
    <row r="16" spans="1:23" x14ac:dyDescent="0.25">
      <c r="A16" s="62">
        <v>10</v>
      </c>
      <c r="B16" s="62" t="str">
        <f>Cronograma!B19</f>
        <v>Direito Processual do Trabalho</v>
      </c>
      <c r="C16" s="2"/>
      <c r="D16" s="48"/>
      <c r="E16" s="49"/>
      <c r="F16" s="49"/>
      <c r="G16" s="50">
        <f t="shared" si="1"/>
        <v>0</v>
      </c>
      <c r="H16" s="51" t="str">
        <f t="shared" si="0"/>
        <v/>
      </c>
      <c r="I16" s="51"/>
      <c r="J16" s="52"/>
      <c r="K16" s="52"/>
      <c r="L16" s="50">
        <f t="shared" si="2"/>
        <v>0</v>
      </c>
      <c r="M16" s="59" t="str">
        <f t="shared" si="3"/>
        <v/>
      </c>
      <c r="N16" s="57"/>
      <c r="O16" s="49"/>
      <c r="P16" s="49"/>
      <c r="Q16" s="50">
        <f t="shared" si="4"/>
        <v>0</v>
      </c>
      <c r="R16" s="57" t="str">
        <f t="shared" si="5"/>
        <v/>
      </c>
      <c r="S16" s="51"/>
      <c r="T16" s="49"/>
      <c r="U16" s="49"/>
      <c r="V16" s="50">
        <f t="shared" si="6"/>
        <v>0</v>
      </c>
      <c r="W16" s="60">
        <f t="shared" si="7"/>
        <v>0</v>
      </c>
    </row>
    <row r="17" spans="1:23" x14ac:dyDescent="0.25">
      <c r="A17" s="62">
        <v>11</v>
      </c>
      <c r="B17" s="62" t="str">
        <f>Cronograma!B20</f>
        <v>Direito Empresarial</v>
      </c>
      <c r="C17" s="2"/>
      <c r="D17" s="48"/>
      <c r="E17" s="49"/>
      <c r="F17" s="49"/>
      <c r="G17" s="50">
        <f t="shared" si="1"/>
        <v>0</v>
      </c>
      <c r="H17" s="51" t="str">
        <f t="shared" si="0"/>
        <v/>
      </c>
      <c r="I17" s="51"/>
      <c r="J17" s="52"/>
      <c r="K17" s="52"/>
      <c r="L17" s="50">
        <f t="shared" si="2"/>
        <v>0</v>
      </c>
      <c r="M17" s="59" t="str">
        <f t="shared" si="3"/>
        <v/>
      </c>
      <c r="N17" s="57"/>
      <c r="O17" s="49"/>
      <c r="P17" s="49"/>
      <c r="Q17" s="50">
        <f t="shared" si="4"/>
        <v>0</v>
      </c>
      <c r="R17" s="57" t="str">
        <f t="shared" si="5"/>
        <v/>
      </c>
      <c r="S17" s="51"/>
      <c r="T17" s="49"/>
      <c r="U17" s="49"/>
      <c r="V17" s="50">
        <f t="shared" si="6"/>
        <v>0</v>
      </c>
      <c r="W17" s="60">
        <f t="shared" si="7"/>
        <v>0</v>
      </c>
    </row>
    <row r="18" spans="1:23" x14ac:dyDescent="0.25">
      <c r="A18" s="62">
        <v>12</v>
      </c>
      <c r="B18" s="62" t="str">
        <f>Cronograma!B21</f>
        <v>Direito Previdenciário</v>
      </c>
      <c r="C18" s="2"/>
      <c r="D18" s="48"/>
      <c r="E18" s="49"/>
      <c r="F18" s="49"/>
      <c r="G18" s="50">
        <f t="shared" si="1"/>
        <v>0</v>
      </c>
      <c r="H18" s="51" t="str">
        <f t="shared" si="0"/>
        <v/>
      </c>
      <c r="I18" s="51"/>
      <c r="J18" s="52"/>
      <c r="K18" s="52"/>
      <c r="L18" s="50">
        <f t="shared" si="2"/>
        <v>0</v>
      </c>
      <c r="M18" s="59" t="str">
        <f t="shared" si="3"/>
        <v/>
      </c>
      <c r="N18" s="57"/>
      <c r="O18" s="49"/>
      <c r="P18" s="49"/>
      <c r="Q18" s="50">
        <f t="shared" si="4"/>
        <v>0</v>
      </c>
      <c r="R18" s="57" t="str">
        <f t="shared" si="5"/>
        <v/>
      </c>
      <c r="S18" s="51"/>
      <c r="T18" s="49"/>
      <c r="U18" s="49"/>
      <c r="V18" s="50">
        <f t="shared" si="6"/>
        <v>0</v>
      </c>
      <c r="W18" s="60">
        <f t="shared" si="7"/>
        <v>0</v>
      </c>
    </row>
    <row r="19" spans="1:23" x14ac:dyDescent="0.25">
      <c r="A19" s="62">
        <v>13</v>
      </c>
      <c r="B19" s="62" t="str">
        <f>Cronograma!B22</f>
        <v>Direito Penal</v>
      </c>
      <c r="C19" s="2"/>
      <c r="D19" s="48"/>
      <c r="E19" s="49"/>
      <c r="F19" s="49"/>
      <c r="G19" s="50">
        <f t="shared" si="1"/>
        <v>0</v>
      </c>
      <c r="H19" s="51" t="str">
        <f t="shared" si="0"/>
        <v/>
      </c>
      <c r="I19" s="51"/>
      <c r="J19" s="52"/>
      <c r="K19" s="52"/>
      <c r="L19" s="50">
        <f t="shared" si="2"/>
        <v>0</v>
      </c>
      <c r="M19" s="59" t="str">
        <f t="shared" si="3"/>
        <v/>
      </c>
      <c r="N19" s="57"/>
      <c r="O19" s="49"/>
      <c r="P19" s="49"/>
      <c r="Q19" s="50">
        <f t="shared" si="4"/>
        <v>0</v>
      </c>
      <c r="R19" s="57" t="str">
        <f t="shared" si="5"/>
        <v/>
      </c>
      <c r="S19" s="51"/>
      <c r="T19" s="49"/>
      <c r="U19" s="49"/>
      <c r="V19" s="50">
        <f t="shared" si="6"/>
        <v>0</v>
      </c>
      <c r="W19" s="60">
        <f t="shared" si="7"/>
        <v>0</v>
      </c>
    </row>
    <row r="20" spans="1:23" x14ac:dyDescent="0.25">
      <c r="A20" s="2"/>
      <c r="B20" s="2"/>
      <c r="C20" s="2"/>
      <c r="D20" s="48"/>
      <c r="E20" s="49"/>
      <c r="F20" s="49"/>
      <c r="G20" s="50">
        <f t="shared" si="1"/>
        <v>0</v>
      </c>
      <c r="H20" s="51" t="str">
        <f t="shared" si="0"/>
        <v/>
      </c>
      <c r="I20" s="51"/>
      <c r="J20" s="52"/>
      <c r="K20" s="52"/>
      <c r="L20" s="50">
        <f t="shared" si="2"/>
        <v>0</v>
      </c>
      <c r="M20" s="59" t="str">
        <f t="shared" si="3"/>
        <v/>
      </c>
      <c r="N20" s="57"/>
      <c r="O20" s="49"/>
      <c r="P20" s="49"/>
      <c r="Q20" s="50">
        <f t="shared" si="4"/>
        <v>0</v>
      </c>
      <c r="R20" s="57" t="str">
        <f t="shared" si="5"/>
        <v/>
      </c>
      <c r="S20" s="51"/>
      <c r="T20" s="49"/>
      <c r="U20" s="49"/>
      <c r="V20" s="50">
        <f t="shared" si="6"/>
        <v>0</v>
      </c>
      <c r="W20" s="60">
        <f t="shared" si="7"/>
        <v>0</v>
      </c>
    </row>
    <row r="21" spans="1:23" x14ac:dyDescent="0.25">
      <c r="A21" s="2"/>
      <c r="B21" s="2"/>
      <c r="C21" s="2"/>
      <c r="D21" s="48"/>
      <c r="E21" s="49"/>
      <c r="F21" s="49"/>
      <c r="G21" s="50">
        <f t="shared" si="1"/>
        <v>0</v>
      </c>
      <c r="H21" s="51" t="str">
        <f t="shared" si="0"/>
        <v/>
      </c>
      <c r="I21" s="51"/>
      <c r="J21" s="52"/>
      <c r="K21" s="52"/>
      <c r="L21" s="50">
        <f t="shared" si="2"/>
        <v>0</v>
      </c>
      <c r="M21" s="59" t="str">
        <f t="shared" si="3"/>
        <v/>
      </c>
      <c r="N21" s="57"/>
      <c r="O21" s="49"/>
      <c r="P21" s="49"/>
      <c r="Q21" s="50">
        <f t="shared" si="4"/>
        <v>0</v>
      </c>
      <c r="R21" s="57" t="str">
        <f t="shared" si="5"/>
        <v/>
      </c>
      <c r="S21" s="51"/>
      <c r="T21" s="49"/>
      <c r="U21" s="49"/>
      <c r="V21" s="50">
        <f t="shared" si="6"/>
        <v>0</v>
      </c>
      <c r="W21" s="60">
        <f t="shared" si="7"/>
        <v>0</v>
      </c>
    </row>
    <row r="22" spans="1:23" x14ac:dyDescent="0.25">
      <c r="A22" s="2"/>
      <c r="B22" s="2"/>
      <c r="C22" s="2"/>
      <c r="D22" s="48"/>
      <c r="E22" s="49"/>
      <c r="F22" s="49"/>
      <c r="G22" s="50">
        <f t="shared" si="1"/>
        <v>0</v>
      </c>
      <c r="H22" s="51" t="str">
        <f t="shared" si="0"/>
        <v/>
      </c>
      <c r="I22" s="51"/>
      <c r="J22" s="52"/>
      <c r="K22" s="52"/>
      <c r="L22" s="50">
        <f t="shared" si="2"/>
        <v>0</v>
      </c>
      <c r="M22" s="59" t="str">
        <f t="shared" si="3"/>
        <v/>
      </c>
      <c r="N22" s="57"/>
      <c r="O22" s="49"/>
      <c r="P22" s="49"/>
      <c r="Q22" s="50">
        <f t="shared" si="4"/>
        <v>0</v>
      </c>
      <c r="R22" s="57" t="str">
        <f t="shared" si="5"/>
        <v/>
      </c>
      <c r="S22" s="51"/>
      <c r="T22" s="49"/>
      <c r="U22" s="49"/>
      <c r="V22" s="50">
        <f t="shared" si="6"/>
        <v>0</v>
      </c>
      <c r="W22" s="60">
        <f t="shared" si="7"/>
        <v>0</v>
      </c>
    </row>
    <row r="23" spans="1:23" x14ac:dyDescent="0.25">
      <c r="A23" s="2"/>
      <c r="B23" s="2"/>
      <c r="C23" s="2"/>
      <c r="D23" s="48"/>
      <c r="E23" s="49"/>
      <c r="F23" s="49"/>
      <c r="G23" s="50">
        <f t="shared" si="1"/>
        <v>0</v>
      </c>
      <c r="H23" s="51" t="str">
        <f t="shared" si="0"/>
        <v/>
      </c>
      <c r="I23" s="51"/>
      <c r="J23" s="52"/>
      <c r="K23" s="52"/>
      <c r="L23" s="50">
        <f t="shared" si="2"/>
        <v>0</v>
      </c>
      <c r="M23" s="59" t="str">
        <f t="shared" si="3"/>
        <v/>
      </c>
      <c r="N23" s="57"/>
      <c r="O23" s="49"/>
      <c r="P23" s="49"/>
      <c r="Q23" s="50">
        <f t="shared" si="4"/>
        <v>0</v>
      </c>
      <c r="R23" s="57" t="str">
        <f t="shared" si="5"/>
        <v/>
      </c>
      <c r="S23" s="51"/>
      <c r="T23" s="49"/>
      <c r="U23" s="49"/>
      <c r="V23" s="50">
        <f t="shared" si="6"/>
        <v>0</v>
      </c>
      <c r="W23" s="60">
        <f t="shared" si="7"/>
        <v>0</v>
      </c>
    </row>
    <row r="24" spans="1:23" x14ac:dyDescent="0.25">
      <c r="A24" s="2"/>
      <c r="B24" s="2"/>
      <c r="C24" s="2"/>
      <c r="D24" s="48"/>
      <c r="E24" s="49"/>
      <c r="F24" s="49"/>
      <c r="G24" s="50">
        <f t="shared" si="1"/>
        <v>0</v>
      </c>
      <c r="H24" s="51" t="str">
        <f t="shared" si="0"/>
        <v/>
      </c>
      <c r="I24" s="51"/>
      <c r="J24" s="52"/>
      <c r="K24" s="52"/>
      <c r="L24" s="50">
        <f t="shared" si="2"/>
        <v>0</v>
      </c>
      <c r="M24" s="59" t="str">
        <f t="shared" si="3"/>
        <v/>
      </c>
      <c r="N24" s="57"/>
      <c r="O24" s="49"/>
      <c r="P24" s="49"/>
      <c r="Q24" s="50">
        <f t="shared" si="4"/>
        <v>0</v>
      </c>
      <c r="R24" s="57" t="str">
        <f t="shared" si="5"/>
        <v/>
      </c>
      <c r="S24" s="51"/>
      <c r="T24" s="49"/>
      <c r="U24" s="49"/>
      <c r="V24" s="50">
        <f t="shared" si="6"/>
        <v>0</v>
      </c>
      <c r="W24" s="60">
        <f t="shared" si="7"/>
        <v>0</v>
      </c>
    </row>
    <row r="25" spans="1:23" x14ac:dyDescent="0.25">
      <c r="A25" s="2"/>
      <c r="B25" s="2"/>
      <c r="C25" s="2"/>
      <c r="D25" s="48"/>
      <c r="E25" s="49"/>
      <c r="F25" s="49"/>
      <c r="G25" s="50">
        <f t="shared" si="1"/>
        <v>0</v>
      </c>
      <c r="H25" s="51" t="str">
        <f>IF(D25="","",D25+DAY(1))</f>
        <v/>
      </c>
      <c r="I25" s="51"/>
      <c r="J25" s="52"/>
      <c r="K25" s="52"/>
      <c r="L25" s="50">
        <f t="shared" si="2"/>
        <v>0</v>
      </c>
      <c r="M25" s="59" t="str">
        <f t="shared" si="3"/>
        <v/>
      </c>
      <c r="N25" s="57"/>
      <c r="O25" s="49"/>
      <c r="P25" s="49"/>
      <c r="Q25" s="50">
        <f>IF(N25="sim",P25-O25,0)</f>
        <v>0</v>
      </c>
      <c r="R25" s="57" t="str">
        <f t="shared" si="5"/>
        <v/>
      </c>
      <c r="S25" s="51"/>
      <c r="T25" s="49"/>
      <c r="U25" s="49"/>
      <c r="V25" s="50">
        <f t="shared" si="6"/>
        <v>0</v>
      </c>
      <c r="W25" s="60">
        <f t="shared" si="7"/>
        <v>0</v>
      </c>
    </row>
    <row r="26" spans="1:23" x14ac:dyDescent="0.25">
      <c r="C26" s="2"/>
    </row>
    <row r="27" spans="1:23" ht="15.75" thickBot="1" x14ac:dyDescent="0.3"/>
    <row r="28" spans="1:23" ht="15.75" thickBot="1" x14ac:dyDescent="0.3">
      <c r="C28" s="92" t="s">
        <v>83</v>
      </c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4"/>
    </row>
    <row r="29" spans="1:23" x14ac:dyDescent="0.25">
      <c r="C29" s="83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5"/>
    </row>
    <row r="30" spans="1:23" x14ac:dyDescent="0.25">
      <c r="C30" s="86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8"/>
    </row>
    <row r="31" spans="1:23" x14ac:dyDescent="0.25">
      <c r="C31" s="86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8"/>
    </row>
    <row r="32" spans="1:23" x14ac:dyDescent="0.25">
      <c r="C32" s="86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8"/>
    </row>
    <row r="33" spans="3:17" ht="15.75" thickBot="1" x14ac:dyDescent="0.3"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1"/>
    </row>
  </sheetData>
  <mergeCells count="2">
    <mergeCell ref="C28:Q28"/>
    <mergeCell ref="C29:Q33"/>
  </mergeCells>
  <dataValidations disablePrompts="1" count="1">
    <dataValidation type="list" allowBlank="1" showInputMessage="1" showErrorMessage="1" sqref="S7:S25 N7:N25 I7:I25" xr:uid="{00000000-0002-0000-0600-000000000000}">
      <formula1>"Sim, Não"</formula1>
    </dataValidation>
  </dataValidations>
  <hyperlinks>
    <hyperlink ref="A15:B15" location="'Direito do Trabalho'!A1" display="'Direito do Trabalho'!A1" xr:uid="{29CEB8BE-07D3-4AB0-85E8-0C3FFF140DE8}"/>
    <hyperlink ref="A14:B14" location="'Direito Processual Civil'!A1" display="'Direito Processual Civil'!A1" xr:uid="{EF9961A8-A578-4A7C-B6B8-82471081F873}"/>
    <hyperlink ref="A13:B13" location="'Direito Civil'!A1" display="'Direito Civil'!A1" xr:uid="{46184459-05F2-458C-AB0B-60B45AEB384E}"/>
    <hyperlink ref="A12:B12" location="'Direito Administrativo'!A1" display="'Direito Administrativo'!A1" xr:uid="{88862F38-278A-42E8-8B09-24EE90AAC542}"/>
    <hyperlink ref="A11:B11" location="'Direito Constitucional'!A1" display="'Direito Constitucional'!A1" xr:uid="{682EC891-7C31-4D44-A34A-7DA9D0E02D15}"/>
    <hyperlink ref="A10:B10" location="'Lei nº 8.112 1990 e alterações'!A1" display="'Lei nº 8.112 1990 e alterações'!A1" xr:uid="{8D1AF5E8-6B16-4064-BCD7-0E2434D4AB6F}"/>
    <hyperlink ref="A9:B9" location="Atualidades!A1" display="Atualidades!A1" xr:uid="{0E65A8B5-2707-45EC-9022-167EA18BE6EF}"/>
    <hyperlink ref="A16:B16" location="'Direito Processual do Trabalho'!A1" display="'Direito Processual do Trabalho'!A1" xr:uid="{601D945E-3267-4C90-B953-BF8833412652}"/>
    <hyperlink ref="A7:B7" location="'D1'!B7" display="'D1'!B7" xr:uid="{4CF2B8DB-6CB6-4CBA-9113-DCA7B12E434B}"/>
    <hyperlink ref="A8:B8" location="'Raciocínio Lógico Matemático'!A1" display="'Raciocínio Lógico Matemático'!A1" xr:uid="{EAD164D4-2897-456A-B2F2-3280A77E177E}"/>
    <hyperlink ref="B14" location="'D8'!B14" display="'D8'!B14" xr:uid="{02D27148-721C-49D9-9713-9E974196ACEB}"/>
    <hyperlink ref="A14" location="'D8'!B14" display="'D8'!B14" xr:uid="{9B19B92F-4683-4534-883D-558CFFEFD05A}"/>
    <hyperlink ref="A17:B19" location="'D10'!B16" display="'D10'!B16" xr:uid="{EF6018E6-3901-4B78-A4B2-72F290454A11}"/>
    <hyperlink ref="A17:B17" location="'Direito Empresarial'!A1" display="'Direito Empresarial'!A1" xr:uid="{0233DD26-D75A-46DB-9ECC-D16114793980}"/>
    <hyperlink ref="A18:B18" location="'Direito Previdenciário'!A1" display="'Direito Previdenciário'!A1" xr:uid="{8A3866C0-AAEA-4FD2-9658-1FF6E43A3FEB}"/>
    <hyperlink ref="A19:B19" location="'Direito Penal'!A1" display="'Direito Penal'!A1" xr:uid="{8BBE9219-8AED-4064-9E70-8AA91B59DC56}"/>
  </hyperlink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24"/>
  <sheetViews>
    <sheetView showGridLines="0" topLeftCell="A19" workbookViewId="0">
      <selection activeCell="C36" sqref="C36"/>
    </sheetView>
  </sheetViews>
  <sheetFormatPr defaultColWidth="0" defaultRowHeight="15" x14ac:dyDescent="0.25"/>
  <cols>
    <col min="1" max="1" width="9.140625" customWidth="1"/>
    <col min="2" max="2" width="46.28515625" bestFit="1" customWidth="1"/>
    <col min="3" max="3" width="38.85546875" bestFit="1" customWidth="1"/>
    <col min="4" max="4" width="11.5703125" bestFit="1" customWidth="1"/>
    <col min="5" max="7" width="9.140625" customWidth="1"/>
    <col min="8" max="8" width="11.5703125" bestFit="1" customWidth="1"/>
    <col min="9" max="10" width="9.140625" customWidth="1"/>
    <col min="11" max="11" width="9" bestFit="1" customWidth="1"/>
    <col min="12" max="12" width="9.140625" customWidth="1"/>
    <col min="13" max="13" width="11.5703125" bestFit="1" customWidth="1"/>
    <col min="14" max="17" width="9.140625" customWidth="1"/>
    <col min="18" max="18" width="11.5703125" bestFit="1" customWidth="1"/>
    <col min="19" max="22" width="9.140625" customWidth="1"/>
    <col min="23" max="23" width="13.28515625" bestFit="1" customWidth="1"/>
    <col min="24" max="24" width="1.42578125" customWidth="1"/>
    <col min="25" max="16384" width="9.140625" hidden="1"/>
  </cols>
  <sheetData>
    <row r="1" spans="1:23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</row>
    <row r="2" spans="1:23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3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</row>
    <row r="5" spans="1:23" x14ac:dyDescent="0.25">
      <c r="A5" s="2"/>
      <c r="B5" s="2"/>
      <c r="C5" s="35"/>
      <c r="D5" s="36"/>
      <c r="E5" s="37" t="s">
        <v>67</v>
      </c>
      <c r="F5" s="37"/>
      <c r="G5" s="38" t="s">
        <v>68</v>
      </c>
      <c r="H5" s="37"/>
      <c r="I5" s="37"/>
      <c r="J5" s="37" t="s">
        <v>69</v>
      </c>
      <c r="K5" s="37"/>
      <c r="L5" s="38" t="s">
        <v>70</v>
      </c>
      <c r="M5" s="36"/>
      <c r="N5" s="37"/>
      <c r="O5" s="37" t="s">
        <v>71</v>
      </c>
      <c r="P5" s="37"/>
      <c r="Q5" s="38"/>
      <c r="R5" s="36"/>
      <c r="S5" s="37"/>
      <c r="T5" s="37" t="s">
        <v>72</v>
      </c>
      <c r="U5" s="37"/>
      <c r="V5" s="38"/>
      <c r="W5" s="39" t="s">
        <v>73</v>
      </c>
    </row>
    <row r="6" spans="1:23" ht="30" x14ac:dyDescent="0.25">
      <c r="A6" s="65" t="s">
        <v>0</v>
      </c>
      <c r="B6" s="66" t="s">
        <v>74</v>
      </c>
      <c r="C6" s="40" t="s">
        <v>75</v>
      </c>
      <c r="D6" s="41" t="s">
        <v>76</v>
      </c>
      <c r="E6" s="42" t="s">
        <v>77</v>
      </c>
      <c r="F6" s="42" t="s">
        <v>78</v>
      </c>
      <c r="G6" s="43">
        <f>SUM(G7:G18)</f>
        <v>0.49999999999999956</v>
      </c>
      <c r="H6" s="44" t="s">
        <v>79</v>
      </c>
      <c r="I6" s="45" t="s">
        <v>80</v>
      </c>
      <c r="J6" s="42" t="s">
        <v>77</v>
      </c>
      <c r="K6" s="42" t="s">
        <v>78</v>
      </c>
      <c r="L6" s="43">
        <f>SUM(L7:L18)</f>
        <v>0</v>
      </c>
      <c r="M6" s="46" t="s">
        <v>79</v>
      </c>
      <c r="N6" s="44" t="s">
        <v>80</v>
      </c>
      <c r="O6" s="42" t="s">
        <v>77</v>
      </c>
      <c r="P6" s="42" t="s">
        <v>78</v>
      </c>
      <c r="Q6" s="43">
        <f>SUM(Q7:Q18)</f>
        <v>0.49999999999999956</v>
      </c>
      <c r="R6" s="44" t="s">
        <v>79</v>
      </c>
      <c r="S6" s="44" t="s">
        <v>80</v>
      </c>
      <c r="T6" s="42" t="s">
        <v>77</v>
      </c>
      <c r="U6" s="42" t="s">
        <v>78</v>
      </c>
      <c r="V6" s="43">
        <f>SUM(V7:V18)</f>
        <v>0.49999999999999956</v>
      </c>
      <c r="W6" s="47">
        <f>SUM(W7:W18)</f>
        <v>1.4999999999999991</v>
      </c>
    </row>
    <row r="7" spans="1:23" x14ac:dyDescent="0.25">
      <c r="A7" s="62">
        <v>1</v>
      </c>
      <c r="B7" s="62" t="str">
        <f>Cronograma!B10</f>
        <v>Língua Portuguesa</v>
      </c>
      <c r="C7" s="69" t="s">
        <v>131</v>
      </c>
      <c r="D7" s="48">
        <v>44782</v>
      </c>
      <c r="E7" s="49">
        <v>0.29166666666666669</v>
      </c>
      <c r="F7" s="49">
        <v>0.33333333333333331</v>
      </c>
      <c r="G7" s="56">
        <f>F7-E7</f>
        <v>4.166666666666663E-2</v>
      </c>
      <c r="H7" s="51">
        <f t="shared" ref="H7" si="0">IF(D7="","",D7+DAY(1))</f>
        <v>44783</v>
      </c>
      <c r="I7" s="51" t="s">
        <v>81</v>
      </c>
      <c r="J7" s="52">
        <v>0.29166666666666669</v>
      </c>
      <c r="K7" s="52">
        <v>0.33333333333333331</v>
      </c>
      <c r="L7" s="56">
        <f>IF(I7="sim",K7-J7,0)</f>
        <v>0</v>
      </c>
      <c r="M7" s="53">
        <f>IF(D7="","",D7+DAY(7))</f>
        <v>44789</v>
      </c>
      <c r="N7" s="54" t="s">
        <v>82</v>
      </c>
      <c r="O7" s="55">
        <v>0.29166666666666669</v>
      </c>
      <c r="P7" s="55">
        <v>0.33333333333333331</v>
      </c>
      <c r="Q7" s="56">
        <f>IF(N7="sim",P7-O7,0)</f>
        <v>4.166666666666663E-2</v>
      </c>
      <c r="R7" s="57">
        <f>IF(D7="","",D7+DAY(15))</f>
        <v>44797</v>
      </c>
      <c r="S7" s="51" t="s">
        <v>82</v>
      </c>
      <c r="T7" s="49">
        <v>0.29166666666666669</v>
      </c>
      <c r="U7" s="49">
        <v>0.33333333333333331</v>
      </c>
      <c r="V7" s="56">
        <f>IF(S7="sim",U7-T7,0)</f>
        <v>4.166666666666663E-2</v>
      </c>
      <c r="W7" s="58">
        <f>G7+L7+Q7+V7</f>
        <v>0.12499999999999989</v>
      </c>
    </row>
    <row r="8" spans="1:23" ht="45" x14ac:dyDescent="0.25">
      <c r="A8" s="62">
        <v>2</v>
      </c>
      <c r="B8" s="62" t="str">
        <f>Cronograma!B11</f>
        <v>Raciocínio Lógico Matemático</v>
      </c>
      <c r="C8" s="69" t="s">
        <v>132</v>
      </c>
      <c r="D8" s="48">
        <v>44783</v>
      </c>
      <c r="E8" s="49">
        <v>0.29166666666666669</v>
      </c>
      <c r="F8" s="49">
        <v>0.33333333333333331</v>
      </c>
      <c r="G8" s="56">
        <f t="shared" ref="G8:G18" si="1">F8-E8</f>
        <v>4.166666666666663E-2</v>
      </c>
      <c r="H8" s="51">
        <f t="shared" ref="H8:H18" si="2">IF(D8="","",D8+DAY(1))</f>
        <v>44784</v>
      </c>
      <c r="I8" s="51" t="s">
        <v>81</v>
      </c>
      <c r="J8" s="52">
        <v>0.29166666666666669</v>
      </c>
      <c r="K8" s="52">
        <v>0.33333333333333331</v>
      </c>
      <c r="L8" s="56">
        <f t="shared" ref="L8:L18" si="3">IF(I8="sim",K8-J8,0)</f>
        <v>0</v>
      </c>
      <c r="M8" s="53">
        <f t="shared" ref="M8:M18" si="4">IF(D8="","",D8+DAY(7))</f>
        <v>44790</v>
      </c>
      <c r="N8" s="54" t="s">
        <v>82</v>
      </c>
      <c r="O8" s="55">
        <v>0.29166666666666669</v>
      </c>
      <c r="P8" s="55">
        <v>0.33333333333333331</v>
      </c>
      <c r="Q8" s="56">
        <f t="shared" ref="Q8:Q18" si="5">IF(N8="sim",P8-O8,0)</f>
        <v>4.166666666666663E-2</v>
      </c>
      <c r="R8" s="57">
        <f t="shared" ref="R8:R18" si="6">IF(D8="","",D8+DAY(15))</f>
        <v>44798</v>
      </c>
      <c r="S8" s="51" t="s">
        <v>82</v>
      </c>
      <c r="T8" s="49">
        <v>0.29166666666666669</v>
      </c>
      <c r="U8" s="49">
        <v>0.33333333333333331</v>
      </c>
      <c r="V8" s="56">
        <f t="shared" ref="V8:V18" si="7">IF(S8="sim",U8-T8,0)</f>
        <v>4.166666666666663E-2</v>
      </c>
      <c r="W8" s="58">
        <f t="shared" ref="W8:W18" si="8">G8+L8+Q8+V8</f>
        <v>0.12499999999999989</v>
      </c>
    </row>
    <row r="9" spans="1:23" ht="45" x14ac:dyDescent="0.25">
      <c r="A9" s="62">
        <v>3</v>
      </c>
      <c r="B9" s="62" t="str">
        <f>Cronograma!B12</f>
        <v>Atualidades</v>
      </c>
      <c r="C9" s="69" t="s">
        <v>133</v>
      </c>
      <c r="D9" s="48">
        <v>44784</v>
      </c>
      <c r="E9" s="49">
        <v>0.29166666666666669</v>
      </c>
      <c r="F9" s="49">
        <v>0.33333333333333331</v>
      </c>
      <c r="G9" s="56">
        <f t="shared" si="1"/>
        <v>4.166666666666663E-2</v>
      </c>
      <c r="H9" s="51">
        <f t="shared" si="2"/>
        <v>44785</v>
      </c>
      <c r="I9" s="51" t="s">
        <v>81</v>
      </c>
      <c r="J9" s="52">
        <v>0.29166666666666669</v>
      </c>
      <c r="K9" s="52">
        <v>0.33333333333333331</v>
      </c>
      <c r="L9" s="56">
        <f t="shared" si="3"/>
        <v>0</v>
      </c>
      <c r="M9" s="53">
        <f t="shared" si="4"/>
        <v>44791</v>
      </c>
      <c r="N9" s="54" t="s">
        <v>82</v>
      </c>
      <c r="O9" s="55">
        <v>0.29166666666666669</v>
      </c>
      <c r="P9" s="55">
        <v>0.33333333333333331</v>
      </c>
      <c r="Q9" s="56">
        <f t="shared" si="5"/>
        <v>4.166666666666663E-2</v>
      </c>
      <c r="R9" s="57">
        <f t="shared" si="6"/>
        <v>44799</v>
      </c>
      <c r="S9" s="51" t="s">
        <v>82</v>
      </c>
      <c r="T9" s="49">
        <v>0.29166666666666669</v>
      </c>
      <c r="U9" s="49">
        <v>0.33333333333333331</v>
      </c>
      <c r="V9" s="56">
        <f t="shared" si="7"/>
        <v>4.166666666666663E-2</v>
      </c>
      <c r="W9" s="58">
        <f t="shared" si="8"/>
        <v>0.12499999999999989</v>
      </c>
    </row>
    <row r="10" spans="1:23" ht="45" x14ac:dyDescent="0.25">
      <c r="A10" s="63">
        <v>4</v>
      </c>
      <c r="B10" s="63" t="str">
        <f>Cronograma!B13</f>
        <v>Legislação: Lei nº 8.112/1990 e alterações</v>
      </c>
      <c r="C10" s="69" t="s">
        <v>134</v>
      </c>
      <c r="D10" s="48">
        <v>44785</v>
      </c>
      <c r="E10" s="49">
        <v>0.29166666666666669</v>
      </c>
      <c r="F10" s="49">
        <v>0.33333333333333331</v>
      </c>
      <c r="G10" s="56">
        <f t="shared" si="1"/>
        <v>4.166666666666663E-2</v>
      </c>
      <c r="H10" s="51">
        <f t="shared" si="2"/>
        <v>44786</v>
      </c>
      <c r="I10" s="51" t="s">
        <v>81</v>
      </c>
      <c r="J10" s="52">
        <v>0.29166666666666669</v>
      </c>
      <c r="K10" s="52">
        <v>0.33333333333333331</v>
      </c>
      <c r="L10" s="56">
        <f t="shared" si="3"/>
        <v>0</v>
      </c>
      <c r="M10" s="53">
        <f t="shared" si="4"/>
        <v>44792</v>
      </c>
      <c r="N10" s="54" t="s">
        <v>82</v>
      </c>
      <c r="O10" s="55">
        <v>0.29166666666666669</v>
      </c>
      <c r="P10" s="55">
        <v>0.33333333333333331</v>
      </c>
      <c r="Q10" s="56">
        <f t="shared" si="5"/>
        <v>4.166666666666663E-2</v>
      </c>
      <c r="R10" s="57">
        <f t="shared" si="6"/>
        <v>44800</v>
      </c>
      <c r="S10" s="51" t="s">
        <v>82</v>
      </c>
      <c r="T10" s="49">
        <v>0.29166666666666669</v>
      </c>
      <c r="U10" s="49">
        <v>0.33333333333333331</v>
      </c>
      <c r="V10" s="56">
        <f t="shared" si="7"/>
        <v>4.166666666666663E-2</v>
      </c>
      <c r="W10" s="58">
        <f t="shared" si="8"/>
        <v>0.12499999999999989</v>
      </c>
    </row>
    <row r="11" spans="1:23" x14ac:dyDescent="0.25">
      <c r="A11" s="62">
        <v>5</v>
      </c>
      <c r="B11" s="62" t="str">
        <f>Cronograma!B14</f>
        <v>Direito Constitucional</v>
      </c>
      <c r="C11" s="69" t="s">
        <v>135</v>
      </c>
      <c r="D11" s="48">
        <v>44786</v>
      </c>
      <c r="E11" s="49">
        <v>0.29166666666666669</v>
      </c>
      <c r="F11" s="49">
        <v>0.33333333333333331</v>
      </c>
      <c r="G11" s="56">
        <f t="shared" si="1"/>
        <v>4.166666666666663E-2</v>
      </c>
      <c r="H11" s="51">
        <f t="shared" si="2"/>
        <v>44787</v>
      </c>
      <c r="I11" s="51" t="s">
        <v>81</v>
      </c>
      <c r="J11" s="52">
        <v>0.29166666666666669</v>
      </c>
      <c r="K11" s="52">
        <v>0.33333333333333331</v>
      </c>
      <c r="L11" s="56">
        <f t="shared" si="3"/>
        <v>0</v>
      </c>
      <c r="M11" s="53">
        <f t="shared" si="4"/>
        <v>44793</v>
      </c>
      <c r="N11" s="54" t="s">
        <v>82</v>
      </c>
      <c r="O11" s="55">
        <v>0.29166666666666669</v>
      </c>
      <c r="P11" s="55">
        <v>0.33333333333333331</v>
      </c>
      <c r="Q11" s="56">
        <f t="shared" si="5"/>
        <v>4.166666666666663E-2</v>
      </c>
      <c r="R11" s="57">
        <f t="shared" si="6"/>
        <v>44801</v>
      </c>
      <c r="S11" s="51" t="s">
        <v>82</v>
      </c>
      <c r="T11" s="49">
        <v>0.29166666666666669</v>
      </c>
      <c r="U11" s="49">
        <v>0.33333333333333331</v>
      </c>
      <c r="V11" s="56">
        <f t="shared" si="7"/>
        <v>4.166666666666663E-2</v>
      </c>
      <c r="W11" s="58">
        <f t="shared" si="8"/>
        <v>0.12499999999999989</v>
      </c>
    </row>
    <row r="12" spans="1:23" x14ac:dyDescent="0.25">
      <c r="A12" s="62">
        <v>6</v>
      </c>
      <c r="B12" s="62" t="str">
        <f>Cronograma!B15</f>
        <v>Direito Administrativo</v>
      </c>
      <c r="C12" s="69" t="s">
        <v>136</v>
      </c>
      <c r="D12" s="48">
        <v>44787</v>
      </c>
      <c r="E12" s="49">
        <v>0.29166666666666669</v>
      </c>
      <c r="F12" s="49">
        <v>0.33333333333333331</v>
      </c>
      <c r="G12" s="56">
        <f t="shared" si="1"/>
        <v>4.166666666666663E-2</v>
      </c>
      <c r="H12" s="51">
        <f t="shared" si="2"/>
        <v>44788</v>
      </c>
      <c r="I12" s="51" t="s">
        <v>81</v>
      </c>
      <c r="J12" s="52">
        <v>0.29166666666666669</v>
      </c>
      <c r="K12" s="52">
        <v>0.33333333333333331</v>
      </c>
      <c r="L12" s="56">
        <f t="shared" si="3"/>
        <v>0</v>
      </c>
      <c r="M12" s="53">
        <f t="shared" si="4"/>
        <v>44794</v>
      </c>
      <c r="N12" s="54" t="s">
        <v>82</v>
      </c>
      <c r="O12" s="55">
        <v>0.29166666666666669</v>
      </c>
      <c r="P12" s="55">
        <v>0.33333333333333331</v>
      </c>
      <c r="Q12" s="56">
        <f t="shared" si="5"/>
        <v>4.166666666666663E-2</v>
      </c>
      <c r="R12" s="57">
        <f t="shared" si="6"/>
        <v>44802</v>
      </c>
      <c r="S12" s="51" t="s">
        <v>82</v>
      </c>
      <c r="T12" s="49">
        <v>0.29166666666666669</v>
      </c>
      <c r="U12" s="49">
        <v>0.33333333333333331</v>
      </c>
      <c r="V12" s="56">
        <f t="shared" si="7"/>
        <v>4.166666666666663E-2</v>
      </c>
      <c r="W12" s="58">
        <f t="shared" si="8"/>
        <v>0.12499999999999989</v>
      </c>
    </row>
    <row r="13" spans="1:23" x14ac:dyDescent="0.25">
      <c r="A13" s="62">
        <v>7</v>
      </c>
      <c r="B13" s="62" t="str">
        <f>Cronograma!B16</f>
        <v>Direito Civil</v>
      </c>
      <c r="C13" s="69" t="s">
        <v>137</v>
      </c>
      <c r="D13" s="48">
        <v>44788</v>
      </c>
      <c r="E13" s="49">
        <v>0.29166666666666669</v>
      </c>
      <c r="F13" s="49">
        <v>0.33333333333333331</v>
      </c>
      <c r="G13" s="56">
        <f t="shared" si="1"/>
        <v>4.166666666666663E-2</v>
      </c>
      <c r="H13" s="51">
        <f t="shared" si="2"/>
        <v>44789</v>
      </c>
      <c r="I13" s="51" t="s">
        <v>81</v>
      </c>
      <c r="J13" s="52">
        <v>0.29166666666666669</v>
      </c>
      <c r="K13" s="52">
        <v>0.33333333333333331</v>
      </c>
      <c r="L13" s="56">
        <f t="shared" si="3"/>
        <v>0</v>
      </c>
      <c r="M13" s="53">
        <f t="shared" si="4"/>
        <v>44795</v>
      </c>
      <c r="N13" s="54" t="s">
        <v>82</v>
      </c>
      <c r="O13" s="55">
        <v>0.29166666666666669</v>
      </c>
      <c r="P13" s="55">
        <v>0.33333333333333331</v>
      </c>
      <c r="Q13" s="56">
        <f t="shared" si="5"/>
        <v>4.166666666666663E-2</v>
      </c>
      <c r="R13" s="57">
        <f t="shared" si="6"/>
        <v>44803</v>
      </c>
      <c r="S13" s="51" t="s">
        <v>82</v>
      </c>
      <c r="T13" s="49">
        <v>0.29166666666666669</v>
      </c>
      <c r="U13" s="49">
        <v>0.33333333333333331</v>
      </c>
      <c r="V13" s="56">
        <f t="shared" si="7"/>
        <v>4.166666666666663E-2</v>
      </c>
      <c r="W13" s="58">
        <f t="shared" si="8"/>
        <v>0.12499999999999989</v>
      </c>
    </row>
    <row r="14" spans="1:23" x14ac:dyDescent="0.25">
      <c r="A14" s="62">
        <v>8</v>
      </c>
      <c r="B14" s="62" t="str">
        <f>Cronograma!B17</f>
        <v>Direito Processual Civil</v>
      </c>
      <c r="C14" s="69" t="s">
        <v>138</v>
      </c>
      <c r="D14" s="48">
        <v>44789</v>
      </c>
      <c r="E14" s="49">
        <v>0.29166666666666669</v>
      </c>
      <c r="F14" s="49">
        <v>0.33333333333333331</v>
      </c>
      <c r="G14" s="56">
        <f t="shared" si="1"/>
        <v>4.166666666666663E-2</v>
      </c>
      <c r="H14" s="51">
        <f t="shared" si="2"/>
        <v>44790</v>
      </c>
      <c r="I14" s="51" t="s">
        <v>81</v>
      </c>
      <c r="J14" s="52">
        <v>0.29166666666666669</v>
      </c>
      <c r="K14" s="52">
        <v>0.33333333333333331</v>
      </c>
      <c r="L14" s="56">
        <f t="shared" si="3"/>
        <v>0</v>
      </c>
      <c r="M14" s="53">
        <f t="shared" si="4"/>
        <v>44796</v>
      </c>
      <c r="N14" s="54" t="s">
        <v>82</v>
      </c>
      <c r="O14" s="55">
        <v>0.29166666666666669</v>
      </c>
      <c r="P14" s="55">
        <v>0.33333333333333331</v>
      </c>
      <c r="Q14" s="56">
        <f t="shared" si="5"/>
        <v>4.166666666666663E-2</v>
      </c>
      <c r="R14" s="57">
        <f t="shared" si="6"/>
        <v>44804</v>
      </c>
      <c r="S14" s="51" t="s">
        <v>82</v>
      </c>
      <c r="T14" s="49">
        <v>0.29166666666666669</v>
      </c>
      <c r="U14" s="49">
        <v>0.33333333333333331</v>
      </c>
      <c r="V14" s="56">
        <f t="shared" si="7"/>
        <v>4.166666666666663E-2</v>
      </c>
      <c r="W14" s="58">
        <f t="shared" si="8"/>
        <v>0.12499999999999989</v>
      </c>
    </row>
    <row r="15" spans="1:23" x14ac:dyDescent="0.25">
      <c r="A15" s="62">
        <v>9</v>
      </c>
      <c r="B15" s="62" t="str">
        <f>Cronograma!B18</f>
        <v>Direito do Trabalho</v>
      </c>
      <c r="C15" s="69" t="s">
        <v>139</v>
      </c>
      <c r="D15" s="48">
        <v>44790</v>
      </c>
      <c r="E15" s="49">
        <v>0.29166666666666669</v>
      </c>
      <c r="F15" s="49">
        <v>0.33333333333333331</v>
      </c>
      <c r="G15" s="56">
        <f t="shared" si="1"/>
        <v>4.166666666666663E-2</v>
      </c>
      <c r="H15" s="51">
        <f t="shared" si="2"/>
        <v>44791</v>
      </c>
      <c r="I15" s="51" t="s">
        <v>81</v>
      </c>
      <c r="J15" s="52">
        <v>0.29166666666666669</v>
      </c>
      <c r="K15" s="52">
        <v>0.33333333333333331</v>
      </c>
      <c r="L15" s="56">
        <f t="shared" si="3"/>
        <v>0</v>
      </c>
      <c r="M15" s="53">
        <f t="shared" si="4"/>
        <v>44797</v>
      </c>
      <c r="N15" s="54" t="s">
        <v>82</v>
      </c>
      <c r="O15" s="55">
        <v>0.29166666666666669</v>
      </c>
      <c r="P15" s="55">
        <v>0.33333333333333331</v>
      </c>
      <c r="Q15" s="56">
        <f t="shared" si="5"/>
        <v>4.166666666666663E-2</v>
      </c>
      <c r="R15" s="57">
        <f t="shared" si="6"/>
        <v>44805</v>
      </c>
      <c r="S15" s="51" t="s">
        <v>82</v>
      </c>
      <c r="T15" s="49">
        <v>0.29166666666666669</v>
      </c>
      <c r="U15" s="49">
        <v>0.33333333333333331</v>
      </c>
      <c r="V15" s="56">
        <f t="shared" si="7"/>
        <v>4.166666666666663E-2</v>
      </c>
      <c r="W15" s="58">
        <f t="shared" si="8"/>
        <v>0.12499999999999989</v>
      </c>
    </row>
    <row r="16" spans="1:23" ht="30" x14ac:dyDescent="0.25">
      <c r="A16" s="62">
        <v>10</v>
      </c>
      <c r="B16" s="62" t="str">
        <f>Cronograma!B19</f>
        <v>Direito Processual do Trabalho</v>
      </c>
      <c r="C16" s="69" t="s">
        <v>140</v>
      </c>
      <c r="D16" s="48">
        <v>44791</v>
      </c>
      <c r="E16" s="49">
        <v>0.29166666666666669</v>
      </c>
      <c r="F16" s="49">
        <v>0.33333333333333331</v>
      </c>
      <c r="G16" s="56">
        <f t="shared" si="1"/>
        <v>4.166666666666663E-2</v>
      </c>
      <c r="H16" s="51">
        <f t="shared" si="2"/>
        <v>44792</v>
      </c>
      <c r="I16" s="51" t="s">
        <v>81</v>
      </c>
      <c r="J16" s="52">
        <v>0.29166666666666669</v>
      </c>
      <c r="K16" s="52">
        <v>0.33333333333333331</v>
      </c>
      <c r="L16" s="56">
        <f t="shared" si="3"/>
        <v>0</v>
      </c>
      <c r="M16" s="53">
        <f t="shared" si="4"/>
        <v>44798</v>
      </c>
      <c r="N16" s="54" t="s">
        <v>82</v>
      </c>
      <c r="O16" s="55">
        <v>0.29166666666666669</v>
      </c>
      <c r="P16" s="55">
        <v>0.33333333333333331</v>
      </c>
      <c r="Q16" s="56">
        <f t="shared" si="5"/>
        <v>4.166666666666663E-2</v>
      </c>
      <c r="R16" s="57">
        <f t="shared" si="6"/>
        <v>44806</v>
      </c>
      <c r="S16" s="51" t="s">
        <v>82</v>
      </c>
      <c r="T16" s="49">
        <v>0.29166666666666669</v>
      </c>
      <c r="U16" s="49">
        <v>0.33333333333333331</v>
      </c>
      <c r="V16" s="56">
        <f t="shared" si="7"/>
        <v>4.166666666666663E-2</v>
      </c>
      <c r="W16" s="58">
        <f t="shared" si="8"/>
        <v>0.12499999999999989</v>
      </c>
    </row>
    <row r="17" spans="1:23" x14ac:dyDescent="0.25">
      <c r="A17" s="62">
        <v>11</v>
      </c>
      <c r="B17" s="62" t="str">
        <f>Cronograma!B20</f>
        <v>Direito Empresarial</v>
      </c>
      <c r="C17" s="69" t="s">
        <v>141</v>
      </c>
      <c r="D17" s="48">
        <v>44792</v>
      </c>
      <c r="E17" s="49">
        <v>0.29166666666666669</v>
      </c>
      <c r="F17" s="49">
        <v>0.33333333333333331</v>
      </c>
      <c r="G17" s="56">
        <f t="shared" si="1"/>
        <v>4.166666666666663E-2</v>
      </c>
      <c r="H17" s="51">
        <f t="shared" si="2"/>
        <v>44793</v>
      </c>
      <c r="I17" s="51" t="s">
        <v>81</v>
      </c>
      <c r="J17" s="52">
        <v>0.29166666666666669</v>
      </c>
      <c r="K17" s="52">
        <v>0.33333333333333331</v>
      </c>
      <c r="L17" s="56">
        <f t="shared" si="3"/>
        <v>0</v>
      </c>
      <c r="M17" s="53">
        <f t="shared" si="4"/>
        <v>44799</v>
      </c>
      <c r="N17" s="54" t="s">
        <v>82</v>
      </c>
      <c r="O17" s="55">
        <v>0.29166666666666669</v>
      </c>
      <c r="P17" s="55">
        <v>0.33333333333333331</v>
      </c>
      <c r="Q17" s="56">
        <f t="shared" si="5"/>
        <v>4.166666666666663E-2</v>
      </c>
      <c r="R17" s="57">
        <f t="shared" si="6"/>
        <v>44807</v>
      </c>
      <c r="S17" s="51" t="s">
        <v>82</v>
      </c>
      <c r="T17" s="49">
        <v>0.29166666666666669</v>
      </c>
      <c r="U17" s="49">
        <v>0.33333333333333331</v>
      </c>
      <c r="V17" s="56">
        <f t="shared" si="7"/>
        <v>4.166666666666663E-2</v>
      </c>
      <c r="W17" s="58">
        <f t="shared" si="8"/>
        <v>0.12499999999999989</v>
      </c>
    </row>
    <row r="18" spans="1:23" ht="45.75" thickBot="1" x14ac:dyDescent="0.3">
      <c r="A18" s="62">
        <v>12</v>
      </c>
      <c r="B18" s="62" t="str">
        <f>Cronograma!B21</f>
        <v>Direito Previdenciário</v>
      </c>
      <c r="C18" s="69" t="s">
        <v>142</v>
      </c>
      <c r="D18" s="48">
        <v>44793</v>
      </c>
      <c r="E18" s="49">
        <v>0.29166666666666669</v>
      </c>
      <c r="F18" s="49">
        <v>0.33333333333333331</v>
      </c>
      <c r="G18" s="56">
        <f t="shared" si="1"/>
        <v>4.166666666666663E-2</v>
      </c>
      <c r="H18" s="51">
        <f t="shared" si="2"/>
        <v>44794</v>
      </c>
      <c r="I18" s="51" t="s">
        <v>81</v>
      </c>
      <c r="J18" s="52">
        <v>0.29166666666666669</v>
      </c>
      <c r="K18" s="52">
        <v>0.33333333333333331</v>
      </c>
      <c r="L18" s="56">
        <f t="shared" si="3"/>
        <v>0</v>
      </c>
      <c r="M18" s="53">
        <f t="shared" si="4"/>
        <v>44800</v>
      </c>
      <c r="N18" s="54" t="s">
        <v>82</v>
      </c>
      <c r="O18" s="55">
        <v>0.29166666666666669</v>
      </c>
      <c r="P18" s="55">
        <v>0.33333333333333331</v>
      </c>
      <c r="Q18" s="56">
        <f t="shared" si="5"/>
        <v>4.166666666666663E-2</v>
      </c>
      <c r="R18" s="57">
        <f t="shared" si="6"/>
        <v>44808</v>
      </c>
      <c r="S18" s="51" t="s">
        <v>82</v>
      </c>
      <c r="T18" s="49">
        <v>0.29166666666666669</v>
      </c>
      <c r="U18" s="49">
        <v>0.33333333333333331</v>
      </c>
      <c r="V18" s="56">
        <f t="shared" si="7"/>
        <v>4.166666666666663E-2</v>
      </c>
      <c r="W18" s="58">
        <f t="shared" si="8"/>
        <v>0.12499999999999989</v>
      </c>
    </row>
    <row r="19" spans="1:23" ht="15.75" thickBot="1" x14ac:dyDescent="0.3">
      <c r="A19" s="62">
        <v>13</v>
      </c>
      <c r="B19" s="62" t="str">
        <f>Cronograma!B22</f>
        <v>Direito Penal</v>
      </c>
      <c r="C19" s="92" t="s">
        <v>83</v>
      </c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4"/>
    </row>
    <row r="20" spans="1:23" x14ac:dyDescent="0.25">
      <c r="C20" s="83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5"/>
    </row>
    <row r="21" spans="1:23" x14ac:dyDescent="0.25">
      <c r="C21" s="86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8"/>
    </row>
    <row r="22" spans="1:23" x14ac:dyDescent="0.25">
      <c r="C22" s="86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8"/>
    </row>
    <row r="23" spans="1:23" x14ac:dyDescent="0.25">
      <c r="C23" s="86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8"/>
    </row>
    <row r="24" spans="1:23" ht="15.75" thickBot="1" x14ac:dyDescent="0.3"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1"/>
    </row>
  </sheetData>
  <mergeCells count="2">
    <mergeCell ref="C19:Q19"/>
    <mergeCell ref="C20:Q24"/>
  </mergeCells>
  <dataValidations disablePrompts="1" count="1">
    <dataValidation type="list" allowBlank="1" showInputMessage="1" showErrorMessage="1" sqref="N7:N18 S7:S18 I7:I18" xr:uid="{00000000-0002-0000-0700-000000000000}">
      <formula1>"Sim, Não"</formula1>
    </dataValidation>
  </dataValidations>
  <hyperlinks>
    <hyperlink ref="A15:B15" location="'Direito do Trabalho'!A1" display="'Direito do Trabalho'!A1" xr:uid="{A77791C3-FC55-4803-BF3D-0714A32D17BA}"/>
    <hyperlink ref="A14:B14" location="'Direito Processual Civil'!A1" display="'Direito Processual Civil'!A1" xr:uid="{0422668F-4ABA-4EBA-8D2F-A74EDF0F6735}"/>
    <hyperlink ref="A13:B13" location="'Direito Civil'!A1" display="'Direito Civil'!A1" xr:uid="{B630E36C-E071-402F-90A0-4C30A4BCCBA8}"/>
    <hyperlink ref="A12:B12" location="'Direito Administrativo'!A1" display="'Direito Administrativo'!A1" xr:uid="{4C4A7E4B-35A2-4078-87D2-56A8C3AB4539}"/>
    <hyperlink ref="A11:B11" location="'Direito Constitucional'!A1" display="'Direito Constitucional'!A1" xr:uid="{79B0655D-6E65-42C5-9DED-04301BF3F624}"/>
    <hyperlink ref="A10:B10" location="'Lei nº 8.112 1990 e alterações'!A1" display="'Lei nº 8.112 1990 e alterações'!A1" xr:uid="{D98AB705-36DD-41C7-A09A-FA6798659486}"/>
    <hyperlink ref="A9:B9" location="Atualidades!A1" display="Atualidades!A1" xr:uid="{BD5B2A1A-BC84-45B1-A2BB-264CD258FA5F}"/>
    <hyperlink ref="A16:B16" location="'Direito Processual do Trabalho'!A1" display="'Direito Processual do Trabalho'!A1" xr:uid="{93A8CD8B-F5CC-47C6-9164-4BE8B1EE697C}"/>
    <hyperlink ref="A7:B7" location="'D1'!B7" display="'D1'!B7" xr:uid="{470ED107-0C8D-4E6C-A8F8-BAA2BA3DA28B}"/>
    <hyperlink ref="A8:B8" location="'Raciocínio Lógico Matemático'!A1" display="'Raciocínio Lógico Matemático'!A1" xr:uid="{A92F99E7-6344-4B8F-9DDB-C413A7038C46}"/>
    <hyperlink ref="B14" location="'D8'!B14" display="'D8'!B14" xr:uid="{963B5405-803E-418C-AECE-CA2D8C13617E}"/>
    <hyperlink ref="A14" location="'D8'!B14" display="'D8'!B14" xr:uid="{6655B7FE-F219-441A-B789-A08FEEEA2162}"/>
    <hyperlink ref="A17:B19" location="'D10'!B16" display="'D10'!B16" xr:uid="{A51596A5-4801-454A-AC29-6425740FD9A0}"/>
    <hyperlink ref="A17:B17" location="'Direito Empresarial'!A1" display="'Direito Empresarial'!A1" xr:uid="{54B5F7CB-93E7-442F-A977-82CF2EDFB3A3}"/>
    <hyperlink ref="A18:B18" location="'Direito Previdenciário'!A1" display="'Direito Previdenciário'!A1" xr:uid="{B2DA51AE-6694-4348-84A7-3B436E5BE308}"/>
    <hyperlink ref="A19:B19" location="'Direito Penal'!A1" display="'Direito Penal'!A1" xr:uid="{84DCC0F9-5E16-47BB-B319-9E97B840BAEC}"/>
  </hyperlink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33"/>
  <sheetViews>
    <sheetView showGridLines="0" topLeftCell="A19" workbookViewId="0">
      <selection activeCell="E46" sqref="E46"/>
    </sheetView>
  </sheetViews>
  <sheetFormatPr defaultColWidth="0" defaultRowHeight="15" x14ac:dyDescent="0.25"/>
  <cols>
    <col min="1" max="1" width="9.140625" customWidth="1"/>
    <col min="2" max="2" width="46.28515625" bestFit="1" customWidth="1"/>
    <col min="3" max="3" width="38.85546875" bestFit="1" customWidth="1"/>
    <col min="4" max="4" width="11.5703125" bestFit="1" customWidth="1"/>
    <col min="5" max="7" width="9.140625" customWidth="1"/>
    <col min="8" max="8" width="11.5703125" bestFit="1" customWidth="1"/>
    <col min="9" max="10" width="9.140625" customWidth="1"/>
    <col min="11" max="11" width="9" bestFit="1" customWidth="1"/>
    <col min="12" max="12" width="9.140625" customWidth="1"/>
    <col min="13" max="13" width="11.5703125" bestFit="1" customWidth="1"/>
    <col min="14" max="17" width="9.140625" customWidth="1"/>
    <col min="18" max="18" width="11.5703125" bestFit="1" customWidth="1"/>
    <col min="19" max="22" width="9.140625" customWidth="1"/>
    <col min="23" max="23" width="13.28515625" bestFit="1" customWidth="1"/>
    <col min="24" max="24" width="1.42578125" customWidth="1"/>
    <col min="25" max="16384" width="9.140625" hidden="1"/>
  </cols>
  <sheetData>
    <row r="1" spans="1:23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</row>
    <row r="2" spans="1:23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3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</row>
    <row r="5" spans="1:23" x14ac:dyDescent="0.25">
      <c r="A5" s="2"/>
      <c r="B5" s="2"/>
      <c r="C5" s="35"/>
      <c r="D5" s="36"/>
      <c r="E5" s="37" t="s">
        <v>67</v>
      </c>
      <c r="F5" s="37"/>
      <c r="G5" s="38" t="s">
        <v>68</v>
      </c>
      <c r="H5" s="37"/>
      <c r="I5" s="37"/>
      <c r="J5" s="37" t="s">
        <v>69</v>
      </c>
      <c r="K5" s="37"/>
      <c r="L5" s="38" t="s">
        <v>70</v>
      </c>
      <c r="M5" s="36"/>
      <c r="N5" s="37"/>
      <c r="O5" s="37" t="s">
        <v>71</v>
      </c>
      <c r="P5" s="37"/>
      <c r="Q5" s="38"/>
      <c r="R5" s="36"/>
      <c r="S5" s="37"/>
      <c r="T5" s="37" t="s">
        <v>72</v>
      </c>
      <c r="U5" s="37"/>
      <c r="V5" s="38"/>
      <c r="W5" s="39" t="s">
        <v>73</v>
      </c>
    </row>
    <row r="6" spans="1:23" ht="30" x14ac:dyDescent="0.25">
      <c r="A6" s="65" t="s">
        <v>0</v>
      </c>
      <c r="B6" s="66" t="s">
        <v>74</v>
      </c>
      <c r="C6" s="40" t="s">
        <v>75</v>
      </c>
      <c r="D6" s="41" t="s">
        <v>76</v>
      </c>
      <c r="E6" s="42" t="s">
        <v>77</v>
      </c>
      <c r="F6" s="42" t="s">
        <v>78</v>
      </c>
      <c r="G6" s="43">
        <f>SUM(G7:G25)</f>
        <v>0.49999999999999956</v>
      </c>
      <c r="H6" s="44" t="s">
        <v>79</v>
      </c>
      <c r="I6" s="45" t="s">
        <v>80</v>
      </c>
      <c r="J6" s="42" t="s">
        <v>77</v>
      </c>
      <c r="K6" s="42" t="s">
        <v>78</v>
      </c>
      <c r="L6" s="43">
        <f>SUM(L7:L25)</f>
        <v>0</v>
      </c>
      <c r="M6" s="46" t="s">
        <v>79</v>
      </c>
      <c r="N6" s="44" t="s">
        <v>80</v>
      </c>
      <c r="O6" s="42" t="s">
        <v>77</v>
      </c>
      <c r="P6" s="42" t="s">
        <v>78</v>
      </c>
      <c r="Q6" s="43">
        <f>SUM(Q7:Q25)</f>
        <v>0.49999999999999956</v>
      </c>
      <c r="R6" s="44" t="s">
        <v>79</v>
      </c>
      <c r="S6" s="44" t="s">
        <v>80</v>
      </c>
      <c r="T6" s="42" t="s">
        <v>77</v>
      </c>
      <c r="U6" s="42" t="s">
        <v>78</v>
      </c>
      <c r="V6" s="43">
        <f>SUM(V7:V25)</f>
        <v>0.49999999999999956</v>
      </c>
      <c r="W6" s="47">
        <f>SUM(W7:W25)</f>
        <v>1.4999999999999991</v>
      </c>
    </row>
    <row r="7" spans="1:23" x14ac:dyDescent="0.25">
      <c r="A7" s="62">
        <v>1</v>
      </c>
      <c r="B7" s="62" t="str">
        <f>Cronograma!B10</f>
        <v>Língua Portuguesa</v>
      </c>
      <c r="C7" s="69" t="s">
        <v>143</v>
      </c>
      <c r="D7" s="48">
        <v>44782</v>
      </c>
      <c r="E7" s="49">
        <v>0.29166666666666669</v>
      </c>
      <c r="F7" s="49">
        <v>0.33333333333333331</v>
      </c>
      <c r="G7" s="56">
        <f>F7-E7</f>
        <v>4.166666666666663E-2</v>
      </c>
      <c r="H7" s="51">
        <f t="shared" ref="H7:H24" si="0">IF(D7="","",D7+DAY(1))</f>
        <v>44783</v>
      </c>
      <c r="I7" s="51" t="s">
        <v>81</v>
      </c>
      <c r="J7" s="52">
        <v>0.29166666666666669</v>
      </c>
      <c r="K7" s="52">
        <v>0.33333333333333331</v>
      </c>
      <c r="L7" s="56">
        <f>IF(I7="sim",K7-J7,0)</f>
        <v>0</v>
      </c>
      <c r="M7" s="53">
        <f>IF(D7="","",D7+DAY(7))</f>
        <v>44789</v>
      </c>
      <c r="N7" s="54" t="s">
        <v>82</v>
      </c>
      <c r="O7" s="55">
        <v>0.29166666666666669</v>
      </c>
      <c r="P7" s="55">
        <v>0.33333333333333331</v>
      </c>
      <c r="Q7" s="56">
        <f>IF(N7="sim",P7-O7,0)</f>
        <v>4.166666666666663E-2</v>
      </c>
      <c r="R7" s="57">
        <f>IF(D7="","",D7+DAY(15))</f>
        <v>44797</v>
      </c>
      <c r="S7" s="51" t="s">
        <v>82</v>
      </c>
      <c r="T7" s="49">
        <v>0.29166666666666669</v>
      </c>
      <c r="U7" s="49">
        <v>0.33333333333333331</v>
      </c>
      <c r="V7" s="56">
        <f>IF(S7="sim",U7-T7,0)</f>
        <v>4.166666666666663E-2</v>
      </c>
      <c r="W7" s="58">
        <f>G7+L7+Q7+V7</f>
        <v>0.12499999999999989</v>
      </c>
    </row>
    <row r="8" spans="1:23" ht="45" x14ac:dyDescent="0.25">
      <c r="A8" s="62">
        <v>2</v>
      </c>
      <c r="B8" s="62" t="str">
        <f>Cronograma!B11</f>
        <v>Raciocínio Lógico Matemático</v>
      </c>
      <c r="C8" s="69" t="s">
        <v>144</v>
      </c>
      <c r="D8" s="48">
        <v>44783</v>
      </c>
      <c r="E8" s="49">
        <v>0.29166666666666669</v>
      </c>
      <c r="F8" s="49">
        <v>0.33333333333333331</v>
      </c>
      <c r="G8" s="56">
        <f t="shared" ref="G8:G18" si="1">F8-E8</f>
        <v>4.166666666666663E-2</v>
      </c>
      <c r="H8" s="51">
        <f t="shared" ref="H8:H18" si="2">IF(D8="","",D8+DAY(1))</f>
        <v>44784</v>
      </c>
      <c r="I8" s="51" t="s">
        <v>81</v>
      </c>
      <c r="J8" s="52">
        <v>0.29166666666666669</v>
      </c>
      <c r="K8" s="52">
        <v>0.33333333333333331</v>
      </c>
      <c r="L8" s="56">
        <f t="shared" ref="L8:L18" si="3">IF(I8="sim",K8-J8,0)</f>
        <v>0</v>
      </c>
      <c r="M8" s="53">
        <f t="shared" ref="M8:M18" si="4">IF(D8="","",D8+DAY(7))</f>
        <v>44790</v>
      </c>
      <c r="N8" s="54" t="s">
        <v>82</v>
      </c>
      <c r="O8" s="55">
        <v>0.29166666666666669</v>
      </c>
      <c r="P8" s="55">
        <v>0.33333333333333331</v>
      </c>
      <c r="Q8" s="56">
        <f t="shared" ref="Q8:Q18" si="5">IF(N8="sim",P8-O8,0)</f>
        <v>4.166666666666663E-2</v>
      </c>
      <c r="R8" s="57">
        <f t="shared" ref="R8:R18" si="6">IF(D8="","",D8+DAY(15))</f>
        <v>44798</v>
      </c>
      <c r="S8" s="51" t="s">
        <v>82</v>
      </c>
      <c r="T8" s="49">
        <v>0.29166666666666669</v>
      </c>
      <c r="U8" s="49">
        <v>0.33333333333333331</v>
      </c>
      <c r="V8" s="56">
        <f t="shared" ref="V8:V18" si="7">IF(S8="sim",U8-T8,0)</f>
        <v>4.166666666666663E-2</v>
      </c>
      <c r="W8" s="58">
        <f t="shared" ref="W8:W18" si="8">G8+L8+Q8+V8</f>
        <v>0.12499999999999989</v>
      </c>
    </row>
    <row r="9" spans="1:23" ht="90" x14ac:dyDescent="0.25">
      <c r="A9" s="62">
        <v>3</v>
      </c>
      <c r="B9" s="62" t="str">
        <f>Cronograma!B12</f>
        <v>Atualidades</v>
      </c>
      <c r="C9" s="69" t="s">
        <v>145</v>
      </c>
      <c r="D9" s="48">
        <v>44784</v>
      </c>
      <c r="E9" s="49">
        <v>0.29166666666666669</v>
      </c>
      <c r="F9" s="49">
        <v>0.33333333333333331</v>
      </c>
      <c r="G9" s="56">
        <f t="shared" si="1"/>
        <v>4.166666666666663E-2</v>
      </c>
      <c r="H9" s="51">
        <f t="shared" si="2"/>
        <v>44785</v>
      </c>
      <c r="I9" s="51" t="s">
        <v>81</v>
      </c>
      <c r="J9" s="52">
        <v>0.29166666666666669</v>
      </c>
      <c r="K9" s="52">
        <v>0.33333333333333331</v>
      </c>
      <c r="L9" s="56">
        <f t="shared" si="3"/>
        <v>0</v>
      </c>
      <c r="M9" s="53">
        <f t="shared" si="4"/>
        <v>44791</v>
      </c>
      <c r="N9" s="54" t="s">
        <v>82</v>
      </c>
      <c r="O9" s="55">
        <v>0.29166666666666669</v>
      </c>
      <c r="P9" s="55">
        <v>0.33333333333333331</v>
      </c>
      <c r="Q9" s="56">
        <f t="shared" si="5"/>
        <v>4.166666666666663E-2</v>
      </c>
      <c r="R9" s="57">
        <f t="shared" si="6"/>
        <v>44799</v>
      </c>
      <c r="S9" s="51" t="s">
        <v>82</v>
      </c>
      <c r="T9" s="49">
        <v>0.29166666666666669</v>
      </c>
      <c r="U9" s="49">
        <v>0.33333333333333331</v>
      </c>
      <c r="V9" s="56">
        <f t="shared" si="7"/>
        <v>4.166666666666663E-2</v>
      </c>
      <c r="W9" s="58">
        <f t="shared" si="8"/>
        <v>0.12499999999999989</v>
      </c>
    </row>
    <row r="10" spans="1:23" ht="75" x14ac:dyDescent="0.25">
      <c r="A10" s="62">
        <v>4</v>
      </c>
      <c r="B10" s="62" t="str">
        <f>Cronograma!B13</f>
        <v>Legislação: Lei nº 8.112/1990 e alterações</v>
      </c>
      <c r="C10" s="69" t="s">
        <v>146</v>
      </c>
      <c r="D10" s="48">
        <v>44785</v>
      </c>
      <c r="E10" s="49">
        <v>0.29166666666666669</v>
      </c>
      <c r="F10" s="49">
        <v>0.33333333333333331</v>
      </c>
      <c r="G10" s="56">
        <f t="shared" si="1"/>
        <v>4.166666666666663E-2</v>
      </c>
      <c r="H10" s="51">
        <f t="shared" si="2"/>
        <v>44786</v>
      </c>
      <c r="I10" s="51" t="s">
        <v>81</v>
      </c>
      <c r="J10" s="52">
        <v>0.29166666666666669</v>
      </c>
      <c r="K10" s="52">
        <v>0.33333333333333331</v>
      </c>
      <c r="L10" s="56">
        <f t="shared" si="3"/>
        <v>0</v>
      </c>
      <c r="M10" s="53">
        <f t="shared" si="4"/>
        <v>44792</v>
      </c>
      <c r="N10" s="54" t="s">
        <v>82</v>
      </c>
      <c r="O10" s="55">
        <v>0.29166666666666669</v>
      </c>
      <c r="P10" s="55">
        <v>0.33333333333333331</v>
      </c>
      <c r="Q10" s="56">
        <f t="shared" si="5"/>
        <v>4.166666666666663E-2</v>
      </c>
      <c r="R10" s="57">
        <f t="shared" si="6"/>
        <v>44800</v>
      </c>
      <c r="S10" s="51" t="s">
        <v>82</v>
      </c>
      <c r="T10" s="49">
        <v>0.29166666666666669</v>
      </c>
      <c r="U10" s="49">
        <v>0.33333333333333331</v>
      </c>
      <c r="V10" s="56">
        <f t="shared" si="7"/>
        <v>4.166666666666663E-2</v>
      </c>
      <c r="W10" s="58">
        <f t="shared" si="8"/>
        <v>0.12499999999999989</v>
      </c>
    </row>
    <row r="11" spans="1:23" ht="60" x14ac:dyDescent="0.25">
      <c r="A11" s="63">
        <v>5</v>
      </c>
      <c r="B11" s="63" t="str">
        <f>Cronograma!B14</f>
        <v>Direito Constitucional</v>
      </c>
      <c r="C11" s="69" t="s">
        <v>147</v>
      </c>
      <c r="D11" s="48">
        <v>44786</v>
      </c>
      <c r="E11" s="49">
        <v>0.29166666666666669</v>
      </c>
      <c r="F11" s="49">
        <v>0.33333333333333331</v>
      </c>
      <c r="G11" s="56">
        <f t="shared" si="1"/>
        <v>4.166666666666663E-2</v>
      </c>
      <c r="H11" s="51">
        <f t="shared" si="2"/>
        <v>44787</v>
      </c>
      <c r="I11" s="51" t="s">
        <v>81</v>
      </c>
      <c r="J11" s="52">
        <v>0.29166666666666669</v>
      </c>
      <c r="K11" s="52">
        <v>0.33333333333333331</v>
      </c>
      <c r="L11" s="56">
        <f t="shared" si="3"/>
        <v>0</v>
      </c>
      <c r="M11" s="53">
        <f t="shared" si="4"/>
        <v>44793</v>
      </c>
      <c r="N11" s="54" t="s">
        <v>82</v>
      </c>
      <c r="O11" s="55">
        <v>0.29166666666666669</v>
      </c>
      <c r="P11" s="55">
        <v>0.33333333333333331</v>
      </c>
      <c r="Q11" s="56">
        <f t="shared" si="5"/>
        <v>4.166666666666663E-2</v>
      </c>
      <c r="R11" s="57">
        <f t="shared" si="6"/>
        <v>44801</v>
      </c>
      <c r="S11" s="51" t="s">
        <v>82</v>
      </c>
      <c r="T11" s="49">
        <v>0.29166666666666669</v>
      </c>
      <c r="U11" s="49">
        <v>0.33333333333333331</v>
      </c>
      <c r="V11" s="56">
        <f t="shared" si="7"/>
        <v>4.166666666666663E-2</v>
      </c>
      <c r="W11" s="58">
        <f t="shared" si="8"/>
        <v>0.12499999999999989</v>
      </c>
    </row>
    <row r="12" spans="1:23" ht="30" x14ac:dyDescent="0.25">
      <c r="A12" s="62">
        <v>6</v>
      </c>
      <c r="B12" s="62" t="str">
        <f>Cronograma!B15</f>
        <v>Direito Administrativo</v>
      </c>
      <c r="C12" s="69" t="s">
        <v>148</v>
      </c>
      <c r="D12" s="48">
        <v>44787</v>
      </c>
      <c r="E12" s="49">
        <v>0.29166666666666669</v>
      </c>
      <c r="F12" s="49">
        <v>0.33333333333333331</v>
      </c>
      <c r="G12" s="56">
        <f t="shared" si="1"/>
        <v>4.166666666666663E-2</v>
      </c>
      <c r="H12" s="51">
        <f t="shared" si="2"/>
        <v>44788</v>
      </c>
      <c r="I12" s="51" t="s">
        <v>81</v>
      </c>
      <c r="J12" s="52">
        <v>0.29166666666666669</v>
      </c>
      <c r="K12" s="52">
        <v>0.33333333333333331</v>
      </c>
      <c r="L12" s="56">
        <f t="shared" si="3"/>
        <v>0</v>
      </c>
      <c r="M12" s="53">
        <f t="shared" si="4"/>
        <v>44794</v>
      </c>
      <c r="N12" s="54" t="s">
        <v>82</v>
      </c>
      <c r="O12" s="55">
        <v>0.29166666666666669</v>
      </c>
      <c r="P12" s="55">
        <v>0.33333333333333331</v>
      </c>
      <c r="Q12" s="56">
        <f t="shared" si="5"/>
        <v>4.166666666666663E-2</v>
      </c>
      <c r="R12" s="57">
        <f t="shared" si="6"/>
        <v>44802</v>
      </c>
      <c r="S12" s="51" t="s">
        <v>82</v>
      </c>
      <c r="T12" s="49">
        <v>0.29166666666666669</v>
      </c>
      <c r="U12" s="49">
        <v>0.33333333333333331</v>
      </c>
      <c r="V12" s="56">
        <f t="shared" si="7"/>
        <v>4.166666666666663E-2</v>
      </c>
      <c r="W12" s="58">
        <f t="shared" si="8"/>
        <v>0.12499999999999989</v>
      </c>
    </row>
    <row r="13" spans="1:23" x14ac:dyDescent="0.25">
      <c r="A13" s="62">
        <v>7</v>
      </c>
      <c r="B13" s="62" t="str">
        <f>Cronograma!B16</f>
        <v>Direito Civil</v>
      </c>
      <c r="C13" s="69" t="s">
        <v>149</v>
      </c>
      <c r="D13" s="48">
        <v>44788</v>
      </c>
      <c r="E13" s="49">
        <v>0.29166666666666669</v>
      </c>
      <c r="F13" s="49">
        <v>0.33333333333333331</v>
      </c>
      <c r="G13" s="56">
        <f t="shared" si="1"/>
        <v>4.166666666666663E-2</v>
      </c>
      <c r="H13" s="51">
        <f t="shared" si="2"/>
        <v>44789</v>
      </c>
      <c r="I13" s="51" t="s">
        <v>81</v>
      </c>
      <c r="J13" s="52">
        <v>0.29166666666666669</v>
      </c>
      <c r="K13" s="52">
        <v>0.33333333333333331</v>
      </c>
      <c r="L13" s="56">
        <f t="shared" si="3"/>
        <v>0</v>
      </c>
      <c r="M13" s="53">
        <f t="shared" si="4"/>
        <v>44795</v>
      </c>
      <c r="N13" s="54" t="s">
        <v>82</v>
      </c>
      <c r="O13" s="55">
        <v>0.29166666666666669</v>
      </c>
      <c r="P13" s="55">
        <v>0.33333333333333331</v>
      </c>
      <c r="Q13" s="56">
        <f t="shared" si="5"/>
        <v>4.166666666666663E-2</v>
      </c>
      <c r="R13" s="57">
        <f t="shared" si="6"/>
        <v>44803</v>
      </c>
      <c r="S13" s="51" t="s">
        <v>82</v>
      </c>
      <c r="T13" s="49">
        <v>0.29166666666666669</v>
      </c>
      <c r="U13" s="49">
        <v>0.33333333333333331</v>
      </c>
      <c r="V13" s="56">
        <f t="shared" si="7"/>
        <v>4.166666666666663E-2</v>
      </c>
      <c r="W13" s="58">
        <f t="shared" si="8"/>
        <v>0.12499999999999989</v>
      </c>
    </row>
    <row r="14" spans="1:23" ht="45" x14ac:dyDescent="0.25">
      <c r="A14" s="62">
        <v>8</v>
      </c>
      <c r="B14" s="62" t="str">
        <f>Cronograma!B17</f>
        <v>Direito Processual Civil</v>
      </c>
      <c r="C14" s="69" t="s">
        <v>150</v>
      </c>
      <c r="D14" s="48">
        <v>44789</v>
      </c>
      <c r="E14" s="49">
        <v>0.29166666666666669</v>
      </c>
      <c r="F14" s="49">
        <v>0.33333333333333331</v>
      </c>
      <c r="G14" s="56">
        <f t="shared" si="1"/>
        <v>4.166666666666663E-2</v>
      </c>
      <c r="H14" s="51">
        <f t="shared" si="2"/>
        <v>44790</v>
      </c>
      <c r="I14" s="51" t="s">
        <v>81</v>
      </c>
      <c r="J14" s="52">
        <v>0.29166666666666669</v>
      </c>
      <c r="K14" s="52">
        <v>0.33333333333333331</v>
      </c>
      <c r="L14" s="56">
        <f t="shared" si="3"/>
        <v>0</v>
      </c>
      <c r="M14" s="53">
        <f t="shared" si="4"/>
        <v>44796</v>
      </c>
      <c r="N14" s="54" t="s">
        <v>82</v>
      </c>
      <c r="O14" s="55">
        <v>0.29166666666666669</v>
      </c>
      <c r="P14" s="55">
        <v>0.33333333333333331</v>
      </c>
      <c r="Q14" s="56">
        <f t="shared" si="5"/>
        <v>4.166666666666663E-2</v>
      </c>
      <c r="R14" s="57">
        <f t="shared" si="6"/>
        <v>44804</v>
      </c>
      <c r="S14" s="51" t="s">
        <v>82</v>
      </c>
      <c r="T14" s="49">
        <v>0.29166666666666669</v>
      </c>
      <c r="U14" s="49">
        <v>0.33333333333333331</v>
      </c>
      <c r="V14" s="56">
        <f t="shared" si="7"/>
        <v>4.166666666666663E-2</v>
      </c>
      <c r="W14" s="58">
        <f t="shared" si="8"/>
        <v>0.12499999999999989</v>
      </c>
    </row>
    <row r="15" spans="1:23" ht="90" x14ac:dyDescent="0.25">
      <c r="A15" s="62">
        <v>9</v>
      </c>
      <c r="B15" s="62" t="str">
        <f>Cronograma!B18</f>
        <v>Direito do Trabalho</v>
      </c>
      <c r="C15" s="69" t="s">
        <v>151</v>
      </c>
      <c r="D15" s="48">
        <v>44790</v>
      </c>
      <c r="E15" s="49">
        <v>0.29166666666666669</v>
      </c>
      <c r="F15" s="49">
        <v>0.33333333333333331</v>
      </c>
      <c r="G15" s="56">
        <f t="shared" si="1"/>
        <v>4.166666666666663E-2</v>
      </c>
      <c r="H15" s="51">
        <f t="shared" si="2"/>
        <v>44791</v>
      </c>
      <c r="I15" s="51" t="s">
        <v>81</v>
      </c>
      <c r="J15" s="52">
        <v>0.29166666666666669</v>
      </c>
      <c r="K15" s="52">
        <v>0.33333333333333331</v>
      </c>
      <c r="L15" s="56">
        <f t="shared" si="3"/>
        <v>0</v>
      </c>
      <c r="M15" s="53">
        <f t="shared" si="4"/>
        <v>44797</v>
      </c>
      <c r="N15" s="54" t="s">
        <v>82</v>
      </c>
      <c r="O15" s="55">
        <v>0.29166666666666669</v>
      </c>
      <c r="P15" s="55">
        <v>0.33333333333333331</v>
      </c>
      <c r="Q15" s="56">
        <f t="shared" si="5"/>
        <v>4.166666666666663E-2</v>
      </c>
      <c r="R15" s="57">
        <f t="shared" si="6"/>
        <v>44805</v>
      </c>
      <c r="S15" s="51" t="s">
        <v>82</v>
      </c>
      <c r="T15" s="49">
        <v>0.29166666666666669</v>
      </c>
      <c r="U15" s="49">
        <v>0.33333333333333331</v>
      </c>
      <c r="V15" s="56">
        <f t="shared" si="7"/>
        <v>4.166666666666663E-2</v>
      </c>
      <c r="W15" s="58">
        <f t="shared" si="8"/>
        <v>0.12499999999999989</v>
      </c>
    </row>
    <row r="16" spans="1:23" ht="30" x14ac:dyDescent="0.25">
      <c r="A16" s="62">
        <v>10</v>
      </c>
      <c r="B16" s="62" t="str">
        <f>Cronograma!B19</f>
        <v>Direito Processual do Trabalho</v>
      </c>
      <c r="C16" s="69" t="s">
        <v>152</v>
      </c>
      <c r="D16" s="48">
        <v>44791</v>
      </c>
      <c r="E16" s="49">
        <v>0.29166666666666669</v>
      </c>
      <c r="F16" s="49">
        <v>0.33333333333333331</v>
      </c>
      <c r="G16" s="56">
        <f t="shared" si="1"/>
        <v>4.166666666666663E-2</v>
      </c>
      <c r="H16" s="51">
        <f t="shared" si="2"/>
        <v>44792</v>
      </c>
      <c r="I16" s="51" t="s">
        <v>81</v>
      </c>
      <c r="J16" s="52">
        <v>0.29166666666666669</v>
      </c>
      <c r="K16" s="52">
        <v>0.33333333333333331</v>
      </c>
      <c r="L16" s="56">
        <f t="shared" si="3"/>
        <v>0</v>
      </c>
      <c r="M16" s="53">
        <f t="shared" si="4"/>
        <v>44798</v>
      </c>
      <c r="N16" s="54" t="s">
        <v>82</v>
      </c>
      <c r="O16" s="55">
        <v>0.29166666666666669</v>
      </c>
      <c r="P16" s="55">
        <v>0.33333333333333331</v>
      </c>
      <c r="Q16" s="56">
        <f t="shared" si="5"/>
        <v>4.166666666666663E-2</v>
      </c>
      <c r="R16" s="57">
        <f t="shared" si="6"/>
        <v>44806</v>
      </c>
      <c r="S16" s="51" t="s">
        <v>82</v>
      </c>
      <c r="T16" s="49">
        <v>0.29166666666666669</v>
      </c>
      <c r="U16" s="49">
        <v>0.33333333333333331</v>
      </c>
      <c r="V16" s="56">
        <f t="shared" si="7"/>
        <v>4.166666666666663E-2</v>
      </c>
      <c r="W16" s="58">
        <f t="shared" si="8"/>
        <v>0.12499999999999989</v>
      </c>
    </row>
    <row r="17" spans="1:23" ht="90" x14ac:dyDescent="0.25">
      <c r="A17" s="62">
        <v>11</v>
      </c>
      <c r="B17" s="62" t="str">
        <f>Cronograma!B20</f>
        <v>Direito Empresarial</v>
      </c>
      <c r="C17" s="69" t="s">
        <v>153</v>
      </c>
      <c r="D17" s="48">
        <v>44792</v>
      </c>
      <c r="E17" s="49">
        <v>0.29166666666666669</v>
      </c>
      <c r="F17" s="49">
        <v>0.33333333333333331</v>
      </c>
      <c r="G17" s="56">
        <f t="shared" si="1"/>
        <v>4.166666666666663E-2</v>
      </c>
      <c r="H17" s="51">
        <f t="shared" si="2"/>
        <v>44793</v>
      </c>
      <c r="I17" s="51" t="s">
        <v>81</v>
      </c>
      <c r="J17" s="52">
        <v>0.29166666666666669</v>
      </c>
      <c r="K17" s="52">
        <v>0.33333333333333331</v>
      </c>
      <c r="L17" s="56">
        <f t="shared" si="3"/>
        <v>0</v>
      </c>
      <c r="M17" s="53">
        <f t="shared" si="4"/>
        <v>44799</v>
      </c>
      <c r="N17" s="54" t="s">
        <v>82</v>
      </c>
      <c r="O17" s="55">
        <v>0.29166666666666669</v>
      </c>
      <c r="P17" s="55">
        <v>0.33333333333333331</v>
      </c>
      <c r="Q17" s="56">
        <f t="shared" si="5"/>
        <v>4.166666666666663E-2</v>
      </c>
      <c r="R17" s="57">
        <f t="shared" si="6"/>
        <v>44807</v>
      </c>
      <c r="S17" s="51" t="s">
        <v>82</v>
      </c>
      <c r="T17" s="49">
        <v>0.29166666666666669</v>
      </c>
      <c r="U17" s="49">
        <v>0.33333333333333331</v>
      </c>
      <c r="V17" s="56">
        <f t="shared" si="7"/>
        <v>4.166666666666663E-2</v>
      </c>
      <c r="W17" s="58">
        <f t="shared" si="8"/>
        <v>0.12499999999999989</v>
      </c>
    </row>
    <row r="18" spans="1:23" ht="45" x14ac:dyDescent="0.25">
      <c r="A18" s="62">
        <v>12</v>
      </c>
      <c r="B18" s="62" t="str">
        <f>Cronograma!B21</f>
        <v>Direito Previdenciário</v>
      </c>
      <c r="C18" s="69" t="s">
        <v>154</v>
      </c>
      <c r="D18" s="48">
        <v>44793</v>
      </c>
      <c r="E18" s="49">
        <v>0.29166666666666669</v>
      </c>
      <c r="F18" s="49">
        <v>0.33333333333333331</v>
      </c>
      <c r="G18" s="56">
        <f t="shared" si="1"/>
        <v>4.166666666666663E-2</v>
      </c>
      <c r="H18" s="51">
        <f t="shared" si="2"/>
        <v>44794</v>
      </c>
      <c r="I18" s="51" t="s">
        <v>81</v>
      </c>
      <c r="J18" s="52">
        <v>0.29166666666666669</v>
      </c>
      <c r="K18" s="52">
        <v>0.33333333333333331</v>
      </c>
      <c r="L18" s="56">
        <f t="shared" si="3"/>
        <v>0</v>
      </c>
      <c r="M18" s="53">
        <f t="shared" si="4"/>
        <v>44800</v>
      </c>
      <c r="N18" s="54" t="s">
        <v>82</v>
      </c>
      <c r="O18" s="55">
        <v>0.29166666666666669</v>
      </c>
      <c r="P18" s="55">
        <v>0.33333333333333331</v>
      </c>
      <c r="Q18" s="56">
        <f t="shared" si="5"/>
        <v>4.166666666666663E-2</v>
      </c>
      <c r="R18" s="57">
        <f t="shared" si="6"/>
        <v>44808</v>
      </c>
      <c r="S18" s="51" t="s">
        <v>82</v>
      </c>
      <c r="T18" s="49">
        <v>0.29166666666666669</v>
      </c>
      <c r="U18" s="49">
        <v>0.33333333333333331</v>
      </c>
      <c r="V18" s="56">
        <f t="shared" si="7"/>
        <v>4.166666666666663E-2</v>
      </c>
      <c r="W18" s="58">
        <f t="shared" si="8"/>
        <v>0.12499999999999989</v>
      </c>
    </row>
    <row r="19" spans="1:23" x14ac:dyDescent="0.25">
      <c r="A19" s="62">
        <v>13</v>
      </c>
      <c r="B19" s="62" t="str">
        <f>Cronograma!B22</f>
        <v>Direito Penal</v>
      </c>
      <c r="C19" s="2"/>
      <c r="D19" s="48"/>
      <c r="E19" s="49"/>
      <c r="F19" s="49"/>
      <c r="G19" s="50">
        <f t="shared" ref="G19:G25" si="9">F19-E19</f>
        <v>0</v>
      </c>
      <c r="H19" s="51" t="str">
        <f t="shared" si="0"/>
        <v/>
      </c>
      <c r="I19" s="51"/>
      <c r="J19" s="52"/>
      <c r="K19" s="52"/>
      <c r="L19" s="50">
        <f t="shared" ref="L19:L25" si="10">IF(I19="sim",K19-J19,0)</f>
        <v>0</v>
      </c>
      <c r="M19" s="59" t="str">
        <f t="shared" ref="M19:M25" si="11">IF(D19="","",D19+DAY(7))</f>
        <v/>
      </c>
      <c r="N19" s="57"/>
      <c r="O19" s="49"/>
      <c r="P19" s="49"/>
      <c r="Q19" s="50">
        <f t="shared" ref="Q19:Q24" si="12">IF(N19="sim",P19-O19,0)</f>
        <v>0</v>
      </c>
      <c r="R19" s="57" t="str">
        <f t="shared" ref="R19:R25" si="13">IF(D19="","",D19+DAY(15))</f>
        <v/>
      </c>
      <c r="S19" s="51"/>
      <c r="T19" s="49"/>
      <c r="U19" s="49"/>
      <c r="V19" s="50">
        <f t="shared" ref="V19:V25" si="14">IF(S19="sim",U19-T19,0)</f>
        <v>0</v>
      </c>
      <c r="W19" s="60">
        <f t="shared" ref="W19:W25" si="15">G19+L19+Q19+V19</f>
        <v>0</v>
      </c>
    </row>
    <row r="20" spans="1:23" x14ac:dyDescent="0.25">
      <c r="A20" s="2"/>
      <c r="B20" s="2"/>
      <c r="C20" s="2"/>
      <c r="D20" s="48"/>
      <c r="E20" s="49"/>
      <c r="F20" s="49"/>
      <c r="G20" s="50">
        <f t="shared" si="9"/>
        <v>0</v>
      </c>
      <c r="H20" s="51" t="str">
        <f t="shared" si="0"/>
        <v/>
      </c>
      <c r="I20" s="51"/>
      <c r="J20" s="52"/>
      <c r="K20" s="52"/>
      <c r="L20" s="50">
        <f t="shared" si="10"/>
        <v>0</v>
      </c>
      <c r="M20" s="59" t="str">
        <f t="shared" si="11"/>
        <v/>
      </c>
      <c r="N20" s="57"/>
      <c r="O20" s="49"/>
      <c r="P20" s="49"/>
      <c r="Q20" s="50">
        <f t="shared" si="12"/>
        <v>0</v>
      </c>
      <c r="R20" s="57" t="str">
        <f t="shared" si="13"/>
        <v/>
      </c>
      <c r="S20" s="51"/>
      <c r="T20" s="49"/>
      <c r="U20" s="49"/>
      <c r="V20" s="50">
        <f t="shared" si="14"/>
        <v>0</v>
      </c>
      <c r="W20" s="60">
        <f t="shared" si="15"/>
        <v>0</v>
      </c>
    </row>
    <row r="21" spans="1:23" x14ac:dyDescent="0.25">
      <c r="A21" s="2"/>
      <c r="B21" s="2"/>
      <c r="C21" s="2"/>
      <c r="D21" s="48"/>
      <c r="E21" s="49"/>
      <c r="F21" s="49"/>
      <c r="G21" s="50">
        <f t="shared" si="9"/>
        <v>0</v>
      </c>
      <c r="H21" s="51" t="str">
        <f t="shared" si="0"/>
        <v/>
      </c>
      <c r="I21" s="51"/>
      <c r="J21" s="52"/>
      <c r="K21" s="52"/>
      <c r="L21" s="50">
        <f t="shared" si="10"/>
        <v>0</v>
      </c>
      <c r="M21" s="59" t="str">
        <f t="shared" si="11"/>
        <v/>
      </c>
      <c r="N21" s="57"/>
      <c r="O21" s="49"/>
      <c r="P21" s="49"/>
      <c r="Q21" s="50">
        <f t="shared" si="12"/>
        <v>0</v>
      </c>
      <c r="R21" s="57" t="str">
        <f t="shared" si="13"/>
        <v/>
      </c>
      <c r="S21" s="51"/>
      <c r="T21" s="49"/>
      <c r="U21" s="49"/>
      <c r="V21" s="50">
        <f t="shared" si="14"/>
        <v>0</v>
      </c>
      <c r="W21" s="60">
        <f t="shared" si="15"/>
        <v>0</v>
      </c>
    </row>
    <row r="22" spans="1:23" x14ac:dyDescent="0.25">
      <c r="A22" s="2"/>
      <c r="B22" s="2"/>
      <c r="C22" s="2"/>
      <c r="D22" s="48"/>
      <c r="E22" s="49"/>
      <c r="F22" s="49"/>
      <c r="G22" s="50">
        <f t="shared" si="9"/>
        <v>0</v>
      </c>
      <c r="H22" s="51" t="str">
        <f t="shared" si="0"/>
        <v/>
      </c>
      <c r="I22" s="51"/>
      <c r="J22" s="52"/>
      <c r="K22" s="52"/>
      <c r="L22" s="50">
        <f t="shared" si="10"/>
        <v>0</v>
      </c>
      <c r="M22" s="59" t="str">
        <f t="shared" si="11"/>
        <v/>
      </c>
      <c r="N22" s="57"/>
      <c r="O22" s="49"/>
      <c r="P22" s="49"/>
      <c r="Q22" s="50">
        <f t="shared" si="12"/>
        <v>0</v>
      </c>
      <c r="R22" s="57" t="str">
        <f t="shared" si="13"/>
        <v/>
      </c>
      <c r="S22" s="51"/>
      <c r="T22" s="49"/>
      <c r="U22" s="49"/>
      <c r="V22" s="50">
        <f t="shared" si="14"/>
        <v>0</v>
      </c>
      <c r="W22" s="60">
        <f t="shared" si="15"/>
        <v>0</v>
      </c>
    </row>
    <row r="23" spans="1:23" x14ac:dyDescent="0.25">
      <c r="A23" s="2"/>
      <c r="B23" s="2"/>
      <c r="C23" s="2"/>
      <c r="D23" s="48"/>
      <c r="E23" s="49"/>
      <c r="F23" s="49"/>
      <c r="G23" s="50">
        <f t="shared" si="9"/>
        <v>0</v>
      </c>
      <c r="H23" s="51" t="str">
        <f t="shared" si="0"/>
        <v/>
      </c>
      <c r="I23" s="51"/>
      <c r="J23" s="52"/>
      <c r="K23" s="52"/>
      <c r="L23" s="50">
        <f t="shared" si="10"/>
        <v>0</v>
      </c>
      <c r="M23" s="59" t="str">
        <f t="shared" si="11"/>
        <v/>
      </c>
      <c r="N23" s="57"/>
      <c r="O23" s="49"/>
      <c r="P23" s="49"/>
      <c r="Q23" s="50">
        <f t="shared" si="12"/>
        <v>0</v>
      </c>
      <c r="R23" s="57" t="str">
        <f t="shared" si="13"/>
        <v/>
      </c>
      <c r="S23" s="51"/>
      <c r="T23" s="49"/>
      <c r="U23" s="49"/>
      <c r="V23" s="50">
        <f t="shared" si="14"/>
        <v>0</v>
      </c>
      <c r="W23" s="60">
        <f t="shared" si="15"/>
        <v>0</v>
      </c>
    </row>
    <row r="24" spans="1:23" x14ac:dyDescent="0.25">
      <c r="A24" s="2"/>
      <c r="B24" s="2"/>
      <c r="C24" s="2"/>
      <c r="D24" s="48"/>
      <c r="E24" s="49"/>
      <c r="F24" s="49"/>
      <c r="G24" s="50">
        <f t="shared" si="9"/>
        <v>0</v>
      </c>
      <c r="H24" s="51" t="str">
        <f t="shared" si="0"/>
        <v/>
      </c>
      <c r="I24" s="51"/>
      <c r="J24" s="52"/>
      <c r="K24" s="52"/>
      <c r="L24" s="50">
        <f t="shared" si="10"/>
        <v>0</v>
      </c>
      <c r="M24" s="59" t="str">
        <f t="shared" si="11"/>
        <v/>
      </c>
      <c r="N24" s="57"/>
      <c r="O24" s="49"/>
      <c r="P24" s="49"/>
      <c r="Q24" s="50">
        <f t="shared" si="12"/>
        <v>0</v>
      </c>
      <c r="R24" s="57" t="str">
        <f t="shared" si="13"/>
        <v/>
      </c>
      <c r="S24" s="51"/>
      <c r="T24" s="49"/>
      <c r="U24" s="49"/>
      <c r="V24" s="50">
        <f t="shared" si="14"/>
        <v>0</v>
      </c>
      <c r="W24" s="60">
        <f t="shared" si="15"/>
        <v>0</v>
      </c>
    </row>
    <row r="25" spans="1:23" x14ac:dyDescent="0.25">
      <c r="A25" s="2"/>
      <c r="B25" s="2"/>
      <c r="C25" s="2"/>
      <c r="D25" s="48"/>
      <c r="E25" s="49"/>
      <c r="F25" s="49"/>
      <c r="G25" s="50">
        <f t="shared" si="9"/>
        <v>0</v>
      </c>
      <c r="H25" s="51" t="str">
        <f>IF(D25="","",D25+DAY(1))</f>
        <v/>
      </c>
      <c r="I25" s="51"/>
      <c r="J25" s="52"/>
      <c r="K25" s="52"/>
      <c r="L25" s="50">
        <f t="shared" si="10"/>
        <v>0</v>
      </c>
      <c r="M25" s="59" t="str">
        <f t="shared" si="11"/>
        <v/>
      </c>
      <c r="N25" s="57"/>
      <c r="O25" s="49"/>
      <c r="P25" s="49"/>
      <c r="Q25" s="50">
        <f>IF(N25="sim",P25-O25,0)</f>
        <v>0</v>
      </c>
      <c r="R25" s="57" t="str">
        <f t="shared" si="13"/>
        <v/>
      </c>
      <c r="S25" s="51"/>
      <c r="T25" s="49"/>
      <c r="U25" s="49"/>
      <c r="V25" s="50">
        <f t="shared" si="14"/>
        <v>0</v>
      </c>
      <c r="W25" s="60">
        <f t="shared" si="15"/>
        <v>0</v>
      </c>
    </row>
    <row r="26" spans="1:23" x14ac:dyDescent="0.25">
      <c r="C26" s="2"/>
    </row>
    <row r="27" spans="1:23" ht="15.75" thickBot="1" x14ac:dyDescent="0.3"/>
    <row r="28" spans="1:23" ht="15.75" thickBot="1" x14ac:dyDescent="0.3">
      <c r="C28" s="92" t="s">
        <v>83</v>
      </c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4"/>
    </row>
    <row r="29" spans="1:23" x14ac:dyDescent="0.25">
      <c r="C29" s="83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5"/>
    </row>
    <row r="30" spans="1:23" x14ac:dyDescent="0.25">
      <c r="C30" s="86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8"/>
    </row>
    <row r="31" spans="1:23" x14ac:dyDescent="0.25">
      <c r="C31" s="86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8"/>
    </row>
    <row r="32" spans="1:23" x14ac:dyDescent="0.25">
      <c r="C32" s="86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8"/>
    </row>
    <row r="33" spans="3:17" ht="15.75" thickBot="1" x14ac:dyDescent="0.3"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1"/>
    </row>
  </sheetData>
  <mergeCells count="2">
    <mergeCell ref="C28:Q28"/>
    <mergeCell ref="C29:Q33"/>
  </mergeCells>
  <dataValidations disablePrompts="1" count="1">
    <dataValidation type="list" allowBlank="1" showInputMessage="1" showErrorMessage="1" sqref="S7:S25 N7:N25 I7:I25" xr:uid="{00000000-0002-0000-0800-000000000000}">
      <formula1>"Sim, Não"</formula1>
    </dataValidation>
  </dataValidations>
  <hyperlinks>
    <hyperlink ref="A15:B15" location="'Direito do Trabalho'!A1" display="'Direito do Trabalho'!A1" xr:uid="{AB2B1C19-5565-45BC-8DD8-6721DB6C8347}"/>
    <hyperlink ref="A14:B14" location="'Direito Processual Civil'!A1" display="'Direito Processual Civil'!A1" xr:uid="{27904A93-6AF3-44A2-A688-1B9605DD2AEE}"/>
    <hyperlink ref="A13:B13" location="'Direito Civil'!A1" display="'Direito Civil'!A1" xr:uid="{E11A6C20-DFF3-46ED-8DD5-86DF41074D8B}"/>
    <hyperlink ref="A12:B12" location="'Direito Administrativo'!A1" display="'Direito Administrativo'!A1" xr:uid="{38BBEAC7-6AAC-4B58-A56F-974EA5BD18E7}"/>
    <hyperlink ref="A11:B11" location="'Direito Constitucional'!A1" display="'Direito Constitucional'!A1" xr:uid="{A89503E8-EE01-4C28-8700-B8CEF63D7D90}"/>
    <hyperlink ref="A10:B10" location="'Lei nº 8.112 1990 e alterações'!A1" display="'Lei nº 8.112 1990 e alterações'!A1" xr:uid="{A806740B-30A3-4C6F-9165-3F38288D204A}"/>
    <hyperlink ref="A9:B9" location="Atualidades!A1" display="Atualidades!A1" xr:uid="{0325C749-D486-4E85-9A9D-ECA15B81FBB0}"/>
    <hyperlink ref="A16:B16" location="'Direito Processual do Trabalho'!A1" display="'Direito Processual do Trabalho'!A1" xr:uid="{B3BD7685-94F0-4027-B750-7F50509B5AE3}"/>
    <hyperlink ref="A7:B7" location="'D1'!B7" display="'D1'!B7" xr:uid="{03CF0390-AC7A-4B7D-890C-1CF7AD426CC5}"/>
    <hyperlink ref="A8:B8" location="'Raciocínio Lógico Matemático'!A1" display="'Raciocínio Lógico Matemático'!A1" xr:uid="{BE1AAD90-D009-4318-A073-55CD2771DAAE}"/>
    <hyperlink ref="B14" location="'D8'!B14" display="'D8'!B14" xr:uid="{02825447-64E8-4007-9A05-3B1BDCEA3830}"/>
    <hyperlink ref="A14" location="'D8'!B14" display="'D8'!B14" xr:uid="{7C1EE2A7-A292-4341-A89E-3E5FA40E7614}"/>
    <hyperlink ref="A17:B19" location="'D10'!B16" display="'D10'!B16" xr:uid="{8654C2B0-382E-46E4-B6A8-BF198F08E2C8}"/>
    <hyperlink ref="A17:B17" location="'Direito Empresarial'!A1" display="'Direito Empresarial'!A1" xr:uid="{966E266E-9FFE-4E7B-8CB8-3CDACC2DE760}"/>
    <hyperlink ref="A18:B18" location="'Direito Previdenciário'!A1" display="'Direito Previdenciário'!A1" xr:uid="{2CD56180-669D-4FBB-8010-B4D948F8FC15}"/>
    <hyperlink ref="A19:B19" location="'Direito Penal'!A1" display="'Direito Penal'!A1" xr:uid="{5127AEF1-3FC7-4AEB-936E-879B5A640B24}"/>
  </hyperlink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17</vt:i4>
      </vt:variant>
    </vt:vector>
  </HeadingPairs>
  <TitlesOfParts>
    <vt:vector size="17" baseType="lpstr">
      <vt:lpstr>Capa</vt:lpstr>
      <vt:lpstr>Informações l Concurso</vt:lpstr>
      <vt:lpstr>Cronograma</vt:lpstr>
      <vt:lpstr>Quadro de horários</vt:lpstr>
      <vt:lpstr>Língua Portuguesa</vt:lpstr>
      <vt:lpstr>Raciocínio Lógico Matemático</vt:lpstr>
      <vt:lpstr>Atualidades</vt:lpstr>
      <vt:lpstr>Lei nº 8.112 1990 e alterações</vt:lpstr>
      <vt:lpstr>Direito Constitucional</vt:lpstr>
      <vt:lpstr>Direito Administrativo</vt:lpstr>
      <vt:lpstr>Direito Civil</vt:lpstr>
      <vt:lpstr>Direito Processual Civil</vt:lpstr>
      <vt:lpstr>Direito do Trabalho</vt:lpstr>
      <vt:lpstr>Direito Processual do Trabalho</vt:lpstr>
      <vt:lpstr>Direito Empresarial</vt:lpstr>
      <vt:lpstr>Direito Previdenciário</vt:lpstr>
      <vt:lpstr>Direito Penal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2022-08-11T12:45:57Z</dcterms:modified>
</cp:coreProperties>
</file>