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/>
  <xr:revisionPtr revIDLastSave="0" documentId="13_ncr:1_{2CA84963-171C-4E61-9298-7CECE4A4D9F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apa" sheetId="1" r:id="rId1"/>
    <sheet name="Informações l Concurso" sheetId="3" r:id="rId2"/>
    <sheet name="Cronograma" sheetId="2" r:id="rId3"/>
    <sheet name="Quadro de horários" sheetId="5" r:id="rId4"/>
    <sheet name="Noç. Dir. Administrativo" sheetId="6" r:id="rId5"/>
    <sheet name="Noç. Dir. Constitucional" sheetId="7" r:id="rId6"/>
    <sheet name="Noç. Dir. Civil" sheetId="9" r:id="rId7"/>
    <sheet name="Noç. Dir. Processual Civil" sheetId="10" r:id="rId8"/>
    <sheet name="Noç. Dir. Penal " sheetId="11" r:id="rId9"/>
    <sheet name="Noç. Dir. Processual Penal 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2" l="1"/>
  <c r="B11" i="12"/>
  <c r="B10" i="12"/>
  <c r="B9" i="12"/>
  <c r="B8" i="12"/>
  <c r="B7" i="12"/>
  <c r="B12" i="11"/>
  <c r="B11" i="11"/>
  <c r="B10" i="11"/>
  <c r="B9" i="11"/>
  <c r="B8" i="11"/>
  <c r="B7" i="11"/>
  <c r="B12" i="10"/>
  <c r="B11" i="10"/>
  <c r="B10" i="10"/>
  <c r="B9" i="10"/>
  <c r="B8" i="10"/>
  <c r="B7" i="10"/>
  <c r="B12" i="9"/>
  <c r="B11" i="9"/>
  <c r="B10" i="9"/>
  <c r="B9" i="9"/>
  <c r="B8" i="9"/>
  <c r="B7" i="9"/>
  <c r="B12" i="7"/>
  <c r="B11" i="7"/>
  <c r="B10" i="7"/>
  <c r="B9" i="7"/>
  <c r="B8" i="7"/>
  <c r="B7" i="7"/>
  <c r="F11" i="2"/>
  <c r="F12" i="2"/>
  <c r="F13" i="2"/>
  <c r="F14" i="2"/>
  <c r="F15" i="2"/>
  <c r="G8" i="12" l="1"/>
  <c r="H8" i="12"/>
  <c r="L8" i="12"/>
  <c r="M8" i="12"/>
  <c r="Q8" i="12"/>
  <c r="R8" i="12"/>
  <c r="V8" i="12"/>
  <c r="W8" i="12"/>
  <c r="G9" i="12"/>
  <c r="H9" i="12"/>
  <c r="L9" i="12"/>
  <c r="M9" i="12"/>
  <c r="Q9" i="12"/>
  <c r="R9" i="12"/>
  <c r="V9" i="12"/>
  <c r="W9" i="12"/>
  <c r="G10" i="12"/>
  <c r="H10" i="12"/>
  <c r="L10" i="12"/>
  <c r="M10" i="12"/>
  <c r="Q10" i="12"/>
  <c r="R10" i="12"/>
  <c r="V10" i="12"/>
  <c r="W10" i="12"/>
  <c r="G11" i="12"/>
  <c r="H11" i="12"/>
  <c r="L11" i="12"/>
  <c r="M11" i="12"/>
  <c r="Q11" i="12"/>
  <c r="R11" i="12"/>
  <c r="V11" i="12"/>
  <c r="W11" i="12"/>
  <c r="G12" i="12"/>
  <c r="H12" i="12"/>
  <c r="L12" i="12"/>
  <c r="M12" i="12"/>
  <c r="Q12" i="12"/>
  <c r="R12" i="12"/>
  <c r="V12" i="12"/>
  <c r="W12" i="12"/>
  <c r="G13" i="12"/>
  <c r="H13" i="12"/>
  <c r="L13" i="12"/>
  <c r="M13" i="12"/>
  <c r="Q13" i="12"/>
  <c r="R13" i="12"/>
  <c r="V13" i="12"/>
  <c r="W13" i="12"/>
  <c r="G14" i="12"/>
  <c r="H14" i="12"/>
  <c r="L14" i="12"/>
  <c r="M14" i="12"/>
  <c r="Q14" i="12"/>
  <c r="R14" i="12"/>
  <c r="V14" i="12"/>
  <c r="W14" i="12"/>
  <c r="G15" i="12"/>
  <c r="H15" i="12"/>
  <c r="L15" i="12"/>
  <c r="M15" i="12"/>
  <c r="Q15" i="12"/>
  <c r="R15" i="12"/>
  <c r="V15" i="12"/>
  <c r="W15" i="12"/>
  <c r="G16" i="12"/>
  <c r="H16" i="12"/>
  <c r="L16" i="12"/>
  <c r="M16" i="12"/>
  <c r="Q16" i="12"/>
  <c r="R16" i="12"/>
  <c r="V16" i="12"/>
  <c r="W16" i="12"/>
  <c r="G17" i="12"/>
  <c r="H17" i="12"/>
  <c r="L17" i="12"/>
  <c r="M17" i="12"/>
  <c r="Q17" i="12"/>
  <c r="R17" i="12"/>
  <c r="V17" i="12"/>
  <c r="W17" i="12"/>
  <c r="G18" i="12"/>
  <c r="H18" i="12"/>
  <c r="L18" i="12"/>
  <c r="M18" i="12"/>
  <c r="Q18" i="12"/>
  <c r="R18" i="12"/>
  <c r="V18" i="12"/>
  <c r="W18" i="12"/>
  <c r="G19" i="12"/>
  <c r="H19" i="12"/>
  <c r="L19" i="12"/>
  <c r="M19" i="12"/>
  <c r="Q19" i="12"/>
  <c r="R19" i="12"/>
  <c r="V19" i="12"/>
  <c r="W19" i="12"/>
  <c r="G20" i="12"/>
  <c r="H20" i="12"/>
  <c r="L20" i="12"/>
  <c r="M20" i="12"/>
  <c r="Q20" i="12"/>
  <c r="R20" i="12"/>
  <c r="V20" i="12"/>
  <c r="W20" i="12"/>
  <c r="G21" i="12"/>
  <c r="H21" i="12"/>
  <c r="L21" i="12"/>
  <c r="M21" i="12"/>
  <c r="Q21" i="12"/>
  <c r="R21" i="12"/>
  <c r="V21" i="12"/>
  <c r="W21" i="12"/>
  <c r="G22" i="12"/>
  <c r="H22" i="12"/>
  <c r="L22" i="12"/>
  <c r="M22" i="12"/>
  <c r="Q22" i="12"/>
  <c r="R22" i="12"/>
  <c r="V22" i="12"/>
  <c r="W22" i="12"/>
  <c r="G23" i="12"/>
  <c r="H23" i="12"/>
  <c r="L23" i="12"/>
  <c r="M23" i="12"/>
  <c r="Q23" i="12"/>
  <c r="R23" i="12"/>
  <c r="V23" i="12"/>
  <c r="W23" i="12"/>
  <c r="G24" i="12"/>
  <c r="H24" i="12"/>
  <c r="L24" i="12"/>
  <c r="M24" i="12"/>
  <c r="Q24" i="12"/>
  <c r="R24" i="12"/>
  <c r="V24" i="12"/>
  <c r="W24" i="12"/>
  <c r="G25" i="12"/>
  <c r="H25" i="12"/>
  <c r="L25" i="12"/>
  <c r="M25" i="12"/>
  <c r="Q25" i="12"/>
  <c r="R25" i="12"/>
  <c r="V25" i="12"/>
  <c r="W25" i="12"/>
  <c r="G26" i="12"/>
  <c r="H26" i="12"/>
  <c r="L26" i="12"/>
  <c r="M26" i="12"/>
  <c r="Q26" i="12"/>
  <c r="R26" i="12"/>
  <c r="V26" i="12"/>
  <c r="W26" i="12"/>
  <c r="G27" i="12"/>
  <c r="H27" i="12"/>
  <c r="L27" i="12"/>
  <c r="M27" i="12"/>
  <c r="Q27" i="12"/>
  <c r="R27" i="12"/>
  <c r="V27" i="12"/>
  <c r="W27" i="12"/>
  <c r="G28" i="12"/>
  <c r="H28" i="12"/>
  <c r="L28" i="12"/>
  <c r="M28" i="12"/>
  <c r="Q28" i="12"/>
  <c r="R28" i="12"/>
  <c r="V28" i="12"/>
  <c r="W28" i="12"/>
  <c r="G29" i="12"/>
  <c r="H29" i="12"/>
  <c r="L29" i="12"/>
  <c r="M29" i="12"/>
  <c r="Q29" i="12"/>
  <c r="R29" i="12"/>
  <c r="V29" i="12"/>
  <c r="W29" i="12"/>
  <c r="G8" i="11"/>
  <c r="H8" i="11"/>
  <c r="L8" i="11"/>
  <c r="M8" i="11"/>
  <c r="Q8" i="11"/>
  <c r="R8" i="11"/>
  <c r="V8" i="11"/>
  <c r="W8" i="11"/>
  <c r="G9" i="11"/>
  <c r="H9" i="11"/>
  <c r="L9" i="11"/>
  <c r="M9" i="11"/>
  <c r="Q9" i="11"/>
  <c r="R9" i="11"/>
  <c r="V9" i="11"/>
  <c r="W9" i="11"/>
  <c r="G10" i="11"/>
  <c r="H10" i="11"/>
  <c r="L10" i="11"/>
  <c r="M10" i="11"/>
  <c r="Q10" i="11"/>
  <c r="R10" i="11"/>
  <c r="V10" i="11"/>
  <c r="W10" i="11"/>
  <c r="G11" i="11"/>
  <c r="H11" i="11"/>
  <c r="L11" i="11"/>
  <c r="M11" i="11"/>
  <c r="Q11" i="11"/>
  <c r="R11" i="11"/>
  <c r="V11" i="11"/>
  <c r="W11" i="11"/>
  <c r="G12" i="11"/>
  <c r="H12" i="11"/>
  <c r="L12" i="11"/>
  <c r="M12" i="11"/>
  <c r="Q12" i="11"/>
  <c r="R12" i="11"/>
  <c r="V12" i="11"/>
  <c r="W12" i="11"/>
  <c r="G13" i="11"/>
  <c r="H13" i="11"/>
  <c r="L13" i="11"/>
  <c r="M13" i="11"/>
  <c r="Q13" i="11"/>
  <c r="R13" i="11"/>
  <c r="V13" i="11"/>
  <c r="W13" i="11"/>
  <c r="G14" i="11"/>
  <c r="H14" i="11"/>
  <c r="L14" i="11"/>
  <c r="M14" i="11"/>
  <c r="Q14" i="11"/>
  <c r="R14" i="11"/>
  <c r="V14" i="11"/>
  <c r="W14" i="11"/>
  <c r="G15" i="11"/>
  <c r="H15" i="11"/>
  <c r="L15" i="11"/>
  <c r="M15" i="11"/>
  <c r="Q15" i="11"/>
  <c r="R15" i="11"/>
  <c r="V15" i="11"/>
  <c r="W15" i="11"/>
  <c r="G16" i="11"/>
  <c r="H16" i="11"/>
  <c r="L16" i="11"/>
  <c r="M16" i="11"/>
  <c r="Q16" i="11"/>
  <c r="R16" i="11"/>
  <c r="V16" i="11"/>
  <c r="W16" i="11"/>
  <c r="G17" i="11"/>
  <c r="H17" i="11"/>
  <c r="L17" i="11"/>
  <c r="M17" i="11"/>
  <c r="Q17" i="11"/>
  <c r="R17" i="11"/>
  <c r="V17" i="11"/>
  <c r="W17" i="11"/>
  <c r="G18" i="11"/>
  <c r="H18" i="11"/>
  <c r="L18" i="11"/>
  <c r="M18" i="11"/>
  <c r="Q18" i="11"/>
  <c r="R18" i="11"/>
  <c r="V18" i="11"/>
  <c r="W18" i="11"/>
  <c r="G19" i="11"/>
  <c r="H19" i="11"/>
  <c r="L19" i="11"/>
  <c r="M19" i="11"/>
  <c r="Q19" i="11"/>
  <c r="R19" i="11"/>
  <c r="V19" i="11"/>
  <c r="W19" i="11"/>
  <c r="G20" i="11"/>
  <c r="H20" i="11"/>
  <c r="L20" i="11"/>
  <c r="M20" i="11"/>
  <c r="Q20" i="11"/>
  <c r="R20" i="11"/>
  <c r="V20" i="11"/>
  <c r="W20" i="11"/>
  <c r="G21" i="11"/>
  <c r="H21" i="11"/>
  <c r="L21" i="11"/>
  <c r="M21" i="11"/>
  <c r="Q21" i="11"/>
  <c r="R21" i="11"/>
  <c r="V21" i="11"/>
  <c r="W21" i="11"/>
  <c r="G22" i="11"/>
  <c r="H22" i="11"/>
  <c r="L22" i="11"/>
  <c r="M22" i="11"/>
  <c r="Q22" i="11"/>
  <c r="R22" i="11"/>
  <c r="V22" i="11"/>
  <c r="W22" i="11"/>
  <c r="G23" i="11"/>
  <c r="H23" i="11"/>
  <c r="L23" i="11"/>
  <c r="M23" i="11"/>
  <c r="Q23" i="11"/>
  <c r="R23" i="11"/>
  <c r="V23" i="11"/>
  <c r="W23" i="11"/>
  <c r="G24" i="11"/>
  <c r="H24" i="11"/>
  <c r="L24" i="11"/>
  <c r="M24" i="11"/>
  <c r="Q24" i="11"/>
  <c r="R24" i="11"/>
  <c r="V24" i="11"/>
  <c r="W24" i="11"/>
  <c r="G25" i="11"/>
  <c r="H25" i="11"/>
  <c r="L25" i="11"/>
  <c r="M25" i="11"/>
  <c r="Q25" i="11"/>
  <c r="R25" i="11"/>
  <c r="V25" i="11"/>
  <c r="W25" i="11"/>
  <c r="G26" i="11"/>
  <c r="H26" i="11"/>
  <c r="L26" i="11"/>
  <c r="M26" i="11"/>
  <c r="Q26" i="11"/>
  <c r="R26" i="11"/>
  <c r="V26" i="11"/>
  <c r="W26" i="11"/>
  <c r="G27" i="11"/>
  <c r="H27" i="11"/>
  <c r="L27" i="11"/>
  <c r="M27" i="11"/>
  <c r="Q27" i="11"/>
  <c r="R27" i="11"/>
  <c r="V27" i="11"/>
  <c r="W27" i="11"/>
  <c r="G28" i="11"/>
  <c r="H28" i="11"/>
  <c r="L28" i="11"/>
  <c r="M28" i="11"/>
  <c r="Q28" i="11"/>
  <c r="R28" i="11"/>
  <c r="V28" i="11"/>
  <c r="W28" i="11"/>
  <c r="G8" i="10"/>
  <c r="H8" i="10"/>
  <c r="L8" i="10"/>
  <c r="M8" i="10"/>
  <c r="Q8" i="10"/>
  <c r="R8" i="10"/>
  <c r="V8" i="10"/>
  <c r="W8" i="10"/>
  <c r="G9" i="10"/>
  <c r="H9" i="10"/>
  <c r="L9" i="10"/>
  <c r="M9" i="10"/>
  <c r="Q9" i="10"/>
  <c r="R9" i="10"/>
  <c r="V9" i="10"/>
  <c r="W9" i="10"/>
  <c r="G10" i="10"/>
  <c r="H10" i="10"/>
  <c r="L10" i="10"/>
  <c r="M10" i="10"/>
  <c r="Q10" i="10"/>
  <c r="R10" i="10"/>
  <c r="V10" i="10"/>
  <c r="W10" i="10"/>
  <c r="G11" i="10"/>
  <c r="H11" i="10"/>
  <c r="L11" i="10"/>
  <c r="M11" i="10"/>
  <c r="Q11" i="10"/>
  <c r="R11" i="10"/>
  <c r="V11" i="10"/>
  <c r="W11" i="10"/>
  <c r="G12" i="10"/>
  <c r="H12" i="10"/>
  <c r="L12" i="10"/>
  <c r="M12" i="10"/>
  <c r="Q12" i="10"/>
  <c r="R12" i="10"/>
  <c r="V12" i="10"/>
  <c r="W12" i="10"/>
  <c r="G13" i="10"/>
  <c r="H13" i="10"/>
  <c r="L13" i="10"/>
  <c r="M13" i="10"/>
  <c r="Q13" i="10"/>
  <c r="R13" i="10"/>
  <c r="V13" i="10"/>
  <c r="W13" i="10"/>
  <c r="G14" i="10"/>
  <c r="H14" i="10"/>
  <c r="L14" i="10"/>
  <c r="M14" i="10"/>
  <c r="Q14" i="10"/>
  <c r="R14" i="10"/>
  <c r="V14" i="10"/>
  <c r="W14" i="10"/>
  <c r="G15" i="10"/>
  <c r="H15" i="10"/>
  <c r="L15" i="10"/>
  <c r="M15" i="10"/>
  <c r="Q15" i="10"/>
  <c r="R15" i="10"/>
  <c r="V15" i="10"/>
  <c r="W15" i="10"/>
  <c r="G8" i="9"/>
  <c r="H8" i="9"/>
  <c r="L8" i="9"/>
  <c r="M8" i="9"/>
  <c r="Q8" i="9"/>
  <c r="R8" i="9"/>
  <c r="V8" i="9"/>
  <c r="W8" i="9"/>
  <c r="G9" i="9"/>
  <c r="H9" i="9"/>
  <c r="L9" i="9"/>
  <c r="M9" i="9"/>
  <c r="Q9" i="9"/>
  <c r="R9" i="9"/>
  <c r="V9" i="9"/>
  <c r="W9" i="9"/>
  <c r="G10" i="9"/>
  <c r="H10" i="9"/>
  <c r="L10" i="9"/>
  <c r="M10" i="9"/>
  <c r="Q10" i="9"/>
  <c r="R10" i="9"/>
  <c r="V10" i="9"/>
  <c r="W10" i="9"/>
  <c r="G11" i="9"/>
  <c r="H11" i="9"/>
  <c r="L11" i="9"/>
  <c r="M11" i="9"/>
  <c r="Q11" i="9"/>
  <c r="R11" i="9"/>
  <c r="V11" i="9"/>
  <c r="W11" i="9"/>
  <c r="G12" i="9"/>
  <c r="H12" i="9"/>
  <c r="L12" i="9"/>
  <c r="M12" i="9"/>
  <c r="Q12" i="9"/>
  <c r="R12" i="9"/>
  <c r="V12" i="9"/>
  <c r="W12" i="9"/>
  <c r="G13" i="9"/>
  <c r="H13" i="9"/>
  <c r="L13" i="9"/>
  <c r="M13" i="9"/>
  <c r="Q13" i="9"/>
  <c r="R13" i="9"/>
  <c r="V13" i="9"/>
  <c r="W13" i="9"/>
  <c r="G14" i="9"/>
  <c r="H14" i="9"/>
  <c r="L14" i="9"/>
  <c r="M14" i="9"/>
  <c r="Q14" i="9"/>
  <c r="R14" i="9"/>
  <c r="V14" i="9"/>
  <c r="W14" i="9"/>
  <c r="G15" i="9"/>
  <c r="H15" i="9"/>
  <c r="L15" i="9"/>
  <c r="M15" i="9"/>
  <c r="Q15" i="9"/>
  <c r="R15" i="9"/>
  <c r="V15" i="9"/>
  <c r="W15" i="9"/>
  <c r="G8" i="7"/>
  <c r="H8" i="7"/>
  <c r="L8" i="7"/>
  <c r="M8" i="7"/>
  <c r="Q8" i="7"/>
  <c r="R8" i="7"/>
  <c r="V8" i="7"/>
  <c r="W8" i="7"/>
  <c r="G9" i="7"/>
  <c r="H9" i="7"/>
  <c r="L9" i="7"/>
  <c r="M9" i="7"/>
  <c r="Q9" i="7"/>
  <c r="R9" i="7"/>
  <c r="V9" i="7"/>
  <c r="W9" i="7"/>
  <c r="G10" i="7"/>
  <c r="H10" i="7"/>
  <c r="L10" i="7"/>
  <c r="M10" i="7"/>
  <c r="Q10" i="7"/>
  <c r="R10" i="7"/>
  <c r="V10" i="7"/>
  <c r="W10" i="7"/>
  <c r="G11" i="7"/>
  <c r="H11" i="7"/>
  <c r="L11" i="7"/>
  <c r="M11" i="7"/>
  <c r="Q11" i="7"/>
  <c r="R11" i="7"/>
  <c r="V11" i="7"/>
  <c r="W11" i="7"/>
  <c r="G12" i="7"/>
  <c r="H12" i="7"/>
  <c r="L12" i="7"/>
  <c r="M12" i="7"/>
  <c r="Q12" i="7"/>
  <c r="R12" i="7"/>
  <c r="V12" i="7"/>
  <c r="W12" i="7"/>
  <c r="G13" i="7"/>
  <c r="H13" i="7"/>
  <c r="L13" i="7"/>
  <c r="M13" i="7"/>
  <c r="Q13" i="7"/>
  <c r="R13" i="7"/>
  <c r="V13" i="7"/>
  <c r="W13" i="7"/>
  <c r="G14" i="7"/>
  <c r="H14" i="7"/>
  <c r="L14" i="7"/>
  <c r="M14" i="7"/>
  <c r="Q14" i="7"/>
  <c r="R14" i="7"/>
  <c r="V14" i="7"/>
  <c r="W14" i="7"/>
  <c r="G15" i="7"/>
  <c r="H15" i="7"/>
  <c r="L15" i="7"/>
  <c r="M15" i="7"/>
  <c r="Q15" i="7"/>
  <c r="R15" i="7"/>
  <c r="V15" i="7"/>
  <c r="W15" i="7"/>
  <c r="G16" i="7"/>
  <c r="H16" i="7"/>
  <c r="L16" i="7"/>
  <c r="M16" i="7"/>
  <c r="Q16" i="7"/>
  <c r="R16" i="7"/>
  <c r="V16" i="7"/>
  <c r="W16" i="7"/>
  <c r="G17" i="7"/>
  <c r="H17" i="7"/>
  <c r="L17" i="7"/>
  <c r="M17" i="7"/>
  <c r="Q17" i="7"/>
  <c r="R17" i="7"/>
  <c r="V17" i="7"/>
  <c r="W17" i="7"/>
  <c r="G18" i="7"/>
  <c r="H18" i="7"/>
  <c r="L18" i="7"/>
  <c r="M18" i="7"/>
  <c r="Q18" i="7"/>
  <c r="R18" i="7"/>
  <c r="V18" i="7"/>
  <c r="W18" i="7"/>
  <c r="G19" i="7"/>
  <c r="H19" i="7"/>
  <c r="L19" i="7"/>
  <c r="M19" i="7"/>
  <c r="Q19" i="7"/>
  <c r="R19" i="7"/>
  <c r="V19" i="7"/>
  <c r="W19" i="7"/>
  <c r="G20" i="7"/>
  <c r="H20" i="7"/>
  <c r="L20" i="7"/>
  <c r="M20" i="7"/>
  <c r="Q20" i="7"/>
  <c r="R20" i="7"/>
  <c r="V20" i="7"/>
  <c r="W20" i="7"/>
  <c r="G21" i="7"/>
  <c r="H21" i="7"/>
  <c r="L21" i="7"/>
  <c r="M21" i="7"/>
  <c r="Q21" i="7"/>
  <c r="R21" i="7"/>
  <c r="V21" i="7"/>
  <c r="W21" i="7"/>
  <c r="G22" i="7"/>
  <c r="H22" i="7"/>
  <c r="L22" i="7"/>
  <c r="M22" i="7"/>
  <c r="Q22" i="7"/>
  <c r="R22" i="7"/>
  <c r="V22" i="7"/>
  <c r="W22" i="7"/>
  <c r="G23" i="7"/>
  <c r="H23" i="7"/>
  <c r="L23" i="7"/>
  <c r="M23" i="7"/>
  <c r="Q23" i="7"/>
  <c r="R23" i="7"/>
  <c r="V23" i="7"/>
  <c r="W23" i="7"/>
  <c r="G24" i="7"/>
  <c r="H24" i="7"/>
  <c r="L24" i="7"/>
  <c r="M24" i="7"/>
  <c r="Q24" i="7"/>
  <c r="R24" i="7"/>
  <c r="V24" i="7"/>
  <c r="W24" i="7"/>
  <c r="G25" i="7"/>
  <c r="H25" i="7"/>
  <c r="L25" i="7"/>
  <c r="M25" i="7"/>
  <c r="Q25" i="7"/>
  <c r="R25" i="7"/>
  <c r="V25" i="7"/>
  <c r="W25" i="7"/>
  <c r="G8" i="6"/>
  <c r="H8" i="6"/>
  <c r="L8" i="6"/>
  <c r="M8" i="6"/>
  <c r="Q8" i="6"/>
  <c r="R8" i="6"/>
  <c r="V8" i="6"/>
  <c r="W8" i="6"/>
  <c r="G9" i="6"/>
  <c r="H9" i="6"/>
  <c r="L9" i="6"/>
  <c r="M9" i="6"/>
  <c r="Q9" i="6"/>
  <c r="R9" i="6"/>
  <c r="V9" i="6"/>
  <c r="W9" i="6"/>
  <c r="G10" i="6"/>
  <c r="H10" i="6"/>
  <c r="L10" i="6"/>
  <c r="M10" i="6"/>
  <c r="Q10" i="6"/>
  <c r="R10" i="6"/>
  <c r="V10" i="6"/>
  <c r="W10" i="6"/>
  <c r="G11" i="6"/>
  <c r="H11" i="6"/>
  <c r="L11" i="6"/>
  <c r="M11" i="6"/>
  <c r="Q11" i="6"/>
  <c r="R11" i="6"/>
  <c r="V11" i="6"/>
  <c r="W11" i="6"/>
  <c r="G12" i="6"/>
  <c r="H12" i="6"/>
  <c r="L12" i="6"/>
  <c r="M12" i="6"/>
  <c r="Q12" i="6"/>
  <c r="R12" i="6"/>
  <c r="V12" i="6"/>
  <c r="W12" i="6"/>
  <c r="G13" i="6"/>
  <c r="H13" i="6"/>
  <c r="L13" i="6"/>
  <c r="M13" i="6"/>
  <c r="Q13" i="6"/>
  <c r="R13" i="6"/>
  <c r="V13" i="6"/>
  <c r="W13" i="6"/>
  <c r="G14" i="6"/>
  <c r="H14" i="6"/>
  <c r="L14" i="6"/>
  <c r="M14" i="6"/>
  <c r="Q14" i="6"/>
  <c r="R14" i="6"/>
  <c r="V14" i="6"/>
  <c r="W14" i="6"/>
  <c r="G15" i="6"/>
  <c r="H15" i="6"/>
  <c r="L15" i="6"/>
  <c r="M15" i="6"/>
  <c r="Q15" i="6"/>
  <c r="R15" i="6"/>
  <c r="V15" i="6"/>
  <c r="W15" i="6"/>
  <c r="G16" i="6"/>
  <c r="H16" i="6"/>
  <c r="L16" i="6"/>
  <c r="M16" i="6"/>
  <c r="Q16" i="6"/>
  <c r="R16" i="6"/>
  <c r="V16" i="6"/>
  <c r="W16" i="6"/>
  <c r="G17" i="6"/>
  <c r="H17" i="6"/>
  <c r="L17" i="6"/>
  <c r="M17" i="6"/>
  <c r="Q17" i="6"/>
  <c r="R17" i="6"/>
  <c r="V17" i="6"/>
  <c r="W17" i="6"/>
  <c r="G18" i="6"/>
  <c r="H18" i="6"/>
  <c r="L18" i="6"/>
  <c r="M18" i="6"/>
  <c r="Q18" i="6"/>
  <c r="R18" i="6"/>
  <c r="V18" i="6"/>
  <c r="W18" i="6"/>
  <c r="G19" i="6"/>
  <c r="H19" i="6"/>
  <c r="L19" i="6"/>
  <c r="M19" i="6"/>
  <c r="Q19" i="6"/>
  <c r="R19" i="6"/>
  <c r="V19" i="6"/>
  <c r="W19" i="6"/>
  <c r="B12" i="6" l="1"/>
  <c r="B11" i="6"/>
  <c r="B10" i="6"/>
  <c r="B9" i="6"/>
  <c r="B8" i="6"/>
  <c r="B7" i="6"/>
  <c r="V7" i="12" l="1"/>
  <c r="R7" i="12"/>
  <c r="Q7" i="12"/>
  <c r="M7" i="12"/>
  <c r="L7" i="12"/>
  <c r="H7" i="12"/>
  <c r="G7" i="12"/>
  <c r="V7" i="11"/>
  <c r="R7" i="11"/>
  <c r="Q7" i="11"/>
  <c r="M7" i="11"/>
  <c r="L7" i="11"/>
  <c r="H7" i="11"/>
  <c r="G7" i="11"/>
  <c r="V7" i="10"/>
  <c r="R7" i="10"/>
  <c r="Q7" i="10"/>
  <c r="M7" i="10"/>
  <c r="L7" i="10"/>
  <c r="H7" i="10"/>
  <c r="G7" i="10"/>
  <c r="V7" i="9"/>
  <c r="V6" i="9" s="1"/>
  <c r="R7" i="9"/>
  <c r="Q7" i="9"/>
  <c r="M7" i="9"/>
  <c r="L7" i="9"/>
  <c r="H7" i="9"/>
  <c r="G7" i="9"/>
  <c r="V7" i="7"/>
  <c r="R7" i="7"/>
  <c r="Q7" i="7"/>
  <c r="M7" i="7"/>
  <c r="L7" i="7"/>
  <c r="H7" i="7"/>
  <c r="G7" i="7"/>
  <c r="W7" i="7" s="1"/>
  <c r="V6" i="7"/>
  <c r="V7" i="6"/>
  <c r="V6" i="6" s="1"/>
  <c r="R7" i="6"/>
  <c r="Q7" i="6"/>
  <c r="M7" i="6"/>
  <c r="L7" i="6"/>
  <c r="H7" i="6"/>
  <c r="G7" i="6"/>
  <c r="D5" i="5"/>
  <c r="E5" i="5"/>
  <c r="F5" i="5"/>
  <c r="G5" i="5"/>
  <c r="H5" i="5"/>
  <c r="I5" i="5"/>
  <c r="C5" i="5"/>
  <c r="F10" i="2"/>
  <c r="H9" i="2"/>
  <c r="W7" i="11" l="1"/>
  <c r="V6" i="11"/>
  <c r="W7" i="6"/>
  <c r="Q6" i="6"/>
  <c r="V6" i="10"/>
  <c r="W7" i="12"/>
  <c r="V6" i="12"/>
  <c r="W7" i="9"/>
  <c r="L6" i="6"/>
  <c r="L6" i="11"/>
  <c r="L6" i="12"/>
  <c r="Q6" i="7"/>
  <c r="Q6" i="9"/>
  <c r="F7" i="2"/>
  <c r="L6" i="7"/>
  <c r="L6" i="9"/>
  <c r="Q6" i="11"/>
  <c r="Q6" i="12"/>
  <c r="Q6" i="10"/>
  <c r="W7" i="10"/>
  <c r="L6" i="10"/>
  <c r="G6" i="12"/>
  <c r="G6" i="11"/>
  <c r="G6" i="10"/>
  <c r="G6" i="9"/>
  <c r="G6" i="7"/>
  <c r="G6" i="6"/>
  <c r="K5" i="5"/>
  <c r="C6" i="2" s="1"/>
  <c r="W6" i="11" l="1"/>
  <c r="W6" i="6"/>
  <c r="W6" i="12"/>
  <c r="W6" i="7"/>
  <c r="W6" i="9"/>
  <c r="W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8" authorId="0" shapeId="0" xr:uid="{00000000-0006-0000-0200-000001000000}">
      <text>
        <r>
          <rPr>
            <sz val="9"/>
            <color indexed="81"/>
            <rFont val="Segoe UI"/>
            <family val="2"/>
          </rPr>
          <t>CB - Conhecimentos Básicos
CE - Conhecimentos Específicos</t>
        </r>
      </text>
    </comment>
    <comment ref="D8" authorId="0" shapeId="0" xr:uid="{00000000-0006-0000-0200-000002000000}">
      <text>
        <r>
          <rPr>
            <sz val="9"/>
            <color indexed="81"/>
            <rFont val="Segoe UI"/>
            <family val="2"/>
          </rPr>
          <t>Peso conform edital</t>
        </r>
      </text>
    </comment>
    <comment ref="E8" authorId="0" shapeId="0" xr:uid="{00000000-0006-0000-0200-000003000000}">
      <text>
        <r>
          <rPr>
            <sz val="9"/>
            <color indexed="81"/>
            <rFont val="Segoe UI"/>
            <family val="2"/>
          </rPr>
          <t>Quantidade de questões sugeridas</t>
        </r>
      </text>
    </comment>
  </commentList>
</comments>
</file>

<file path=xl/sharedStrings.xml><?xml version="1.0" encoding="utf-8"?>
<sst xmlns="http://schemas.openxmlformats.org/spreadsheetml/2006/main" count="684" uniqueCount="157">
  <si>
    <t>nº</t>
  </si>
  <si>
    <t>Disciplina</t>
  </si>
  <si>
    <t>Classificação</t>
  </si>
  <si>
    <t>Peso</t>
  </si>
  <si>
    <t>Qtd. Questões</t>
  </si>
  <si>
    <t>Total de pontos</t>
  </si>
  <si>
    <t>Tempo sugerido</t>
  </si>
  <si>
    <t>Tempo efetivo</t>
  </si>
  <si>
    <t xml:space="preserve">Disponível para estudo: </t>
  </si>
  <si>
    <t>Órgão</t>
  </si>
  <si>
    <t>Publicação</t>
  </si>
  <si>
    <t>Banca</t>
  </si>
  <si>
    <t>Link do edital</t>
  </si>
  <si>
    <t>Cargo</t>
  </si>
  <si>
    <t>Pré-requisitos</t>
  </si>
  <si>
    <t>Remuneração</t>
  </si>
  <si>
    <t>Vagas / Nomeações</t>
  </si>
  <si>
    <t>Incrições até</t>
  </si>
  <si>
    <t>Valor</t>
  </si>
  <si>
    <t>Data da Prova Objetiva</t>
  </si>
  <si>
    <t>Horas alocadas para estudo</t>
  </si>
  <si>
    <t>Intervalo</t>
  </si>
  <si>
    <t>Seg</t>
  </si>
  <si>
    <t>Ter</t>
  </si>
  <si>
    <t>Qua</t>
  </si>
  <si>
    <t>Qui</t>
  </si>
  <si>
    <t>Sex</t>
  </si>
  <si>
    <t>Sáb</t>
  </si>
  <si>
    <t>Dom</t>
  </si>
  <si>
    <t>06:00</t>
  </si>
  <si>
    <t>06:30</t>
  </si>
  <si>
    <t>07:00</t>
  </si>
  <si>
    <t>Estudar</t>
  </si>
  <si>
    <t>07:30</t>
  </si>
  <si>
    <t>estudar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</si>
  <si>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</si>
  <si>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</si>
  <si>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</si>
  <si>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</si>
  <si>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</si>
  <si>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</si>
  <si>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</si>
  <si>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</si>
  <si>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</si>
  <si>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</si>
  <si>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</si>
  <si>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</si>
  <si>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</si>
  <si>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</si>
  <si>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</si>
  <si>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</si>
  <si>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</si>
  <si>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</si>
  <si>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</si>
  <si>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</si>
  <si>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</si>
  <si>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</si>
  <si>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</si>
  <si>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</si>
  <si>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</si>
  <si>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</si>
  <si>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</si>
  <si>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</si>
  <si>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</si>
  <si>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</si>
  <si>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</si>
  <si>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</si>
  <si>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00:00</t>
  </si>
  <si>
    <t>Total</t>
  </si>
  <si>
    <t>Estudo inicial</t>
  </si>
  <si>
    <t>Total hora</t>
  </si>
  <si>
    <t>1º revisão (24 h)</t>
  </si>
  <si>
    <t>Total horas</t>
  </si>
  <si>
    <t>2ª revisão  (7 dias)</t>
  </si>
  <si>
    <t>3ª revisão (15 dias)</t>
  </si>
  <si>
    <t>Total de horas</t>
  </si>
  <si>
    <t>Disciplinas</t>
  </si>
  <si>
    <t>Conteúdo</t>
  </si>
  <si>
    <t>Data</t>
  </si>
  <si>
    <t>hora inicial</t>
  </si>
  <si>
    <t>hora final</t>
  </si>
  <si>
    <t>data sugerida</t>
  </si>
  <si>
    <t>Revisado?</t>
  </si>
  <si>
    <t>Não</t>
  </si>
  <si>
    <t>Sim</t>
  </si>
  <si>
    <t>Anotações</t>
  </si>
  <si>
    <t xml:space="preserve">Noções de Direito Constitucional </t>
  </si>
  <si>
    <t xml:space="preserve">Noções de Direito Civil </t>
  </si>
  <si>
    <t xml:space="preserve">Noções de Direito Processual Civil </t>
  </si>
  <si>
    <t xml:space="preserve">Noções de Direito Penal </t>
  </si>
  <si>
    <t>CE</t>
  </si>
  <si>
    <t xml:space="preserve">Noções de Direito Processual Penal </t>
  </si>
  <si>
    <t>Ação Penal: Ação Penal Pública e Privada. A Denúncia. A Representação, A Queixa, A Renúncia, O Perdão.</t>
  </si>
  <si>
    <t>Sujeitos do processo: Juiz, Acusador, Ofendido, Defensor, Assistente, Curador do réu menor, Auxiliar da Justiça. Atos Processuais: Forma, Lugar, Tempo (prazo, contagem), Comunicações Processuais (citação, notificação, intimação).</t>
  </si>
  <si>
    <t>Prisão: temporária, em flagrante, preventiva, decorrente de sentença condenatória. Liberdade Provisória e Fiança.</t>
  </si>
  <si>
    <t>Atos Jurisdicionais: despachos, decisões interlocutórias e sentença (conceito, publicação, intimação, efeitos).</t>
  </si>
  <si>
    <t xml:space="preserve"> Dos Recursos em geral: Disposições Gerais, Da Apelação, Do Recurso em Sentido Estrito. Do Habeas Corpus. Do Mandado de Segurança.</t>
  </si>
  <si>
    <t>Princípios de Direito Penal. Aplicação da lei penal. Crime. Imputabilidade penal. Concurso de pessoas. Penas: Espécies de pena. Regimes de pena. Substituições da pena. Ação penal. Extinção da punibilidade.</t>
  </si>
  <si>
    <t>Crimes contra o patrimônio: do furto, do roubo, da apropriação indébita, do estelionato e outras fraudes; dos crimes contra a fé pública: da falsidade de títulos e outros papéis públicos, da falsidade documental; Dos crimes praticados por funcionário público e por particular contra a Administração Pública; dos crimes contra a administração da justiça.</t>
  </si>
  <si>
    <t>Crimes contra a ordem tributária e econômica (Lei nº 8.137/1990).</t>
  </si>
  <si>
    <t>Lavagem de dinheiro (Lei nº 9.613/1998).</t>
  </si>
  <si>
    <t>Organizações Criminosas (Lei nº 12.850/2013).</t>
  </si>
  <si>
    <t>Das normas fundamentais e da aplicação das normas processuais. Da jurisdição e da ação. Da competência: disposições gerais; da modificação da competência; da incompetência. Da cooperação nacional.</t>
  </si>
  <si>
    <t>Das partes e dos procuradores: da capacidade processual; dos deveres das partes e de seus procuradores. Dos procuradores. Do litisconsórcio. Da intervenção de terceiros.</t>
  </si>
  <si>
    <t>Do juiz: poderes, deveres, responsabilidade; impedimento e suspeição. Auxiliadores da justiça. Atos processuais: forma, tempo e lugar. Prazos. Da citação, da intimação, das cartas. Nulidades processuais. Da tutela provisória. Formação, suspensão e extinção do processo.</t>
  </si>
  <si>
    <t>Do procedimento comum: disposições gerais; da petição inicial; da improcedência liminar do pedido; da audiência de conciliação ou de mediação; da contestação; da reconvenção; da revelia; das providências preliminares e do saneamento; do julgamento conforme o estado do processo: julgamento antecipado do mérito e antecipado parcial do mérito; da audiência de instrução e julgamento. Das provas.</t>
  </si>
  <si>
    <t xml:space="preserve"> Da sentença e da coisa julgada. Liquidação de sentença. Cumprimento de sentença e sua impugnação.</t>
  </si>
  <si>
    <t>Do Processo de Execução: disposições gerais, das partes, da competência, dos requisitos necessários, da suspensão e extinção.</t>
  </si>
  <si>
    <t xml:space="preserve"> Da ordem dos processos e dos processos de competência originária dos Tribunais: disposições gerais, da ordem dos processos no Tribunal. Dos Recursos. Ação popular. Mandado de segurança individual e coletivo. Ação civil pública.</t>
  </si>
  <si>
    <t>Dos Juizados Especiais Cíveis: Lei nº 9.099/1995. Lei nº 11.419/2006 - Lei do Processo Judicial Eletrônico.</t>
  </si>
  <si>
    <t>Lei, espécies, eficácia no tempo e no espaço, retroatividade e irretroatividade das leis, interpretação, efeitos, solução de conflitos intertemporais e espaciais de normas jurídicas.</t>
  </si>
  <si>
    <t>Das pessoas: conceito, espécies, capacidade, domicílio. Fatos jurídicos.</t>
  </si>
  <si>
    <t>Ato jurídico: noção, modalidades, formas extrínsecas, pressupostos da validade, defeitos, vícios, nulidades. Ato ilícito. Negócio jurídico. Prescrição e decadência.</t>
  </si>
  <si>
    <t>Bens: das diferentes classes de bens. Das obrigações: conceito, estrutura, classificação e modalidades. Efeitos, extinção e inexecução das obrigações.</t>
  </si>
  <si>
    <t>Dos contratos: disposições gerais.</t>
  </si>
  <si>
    <t>Dos contratos bilaterais, da evicção. Das várias espécies de contratos: da compra e venda, da locação, do depósito. Enriquecimento sem causa. Da responsabilidade civil do particular.</t>
  </si>
  <si>
    <t>A Constituição. Conceito. Classificação.</t>
  </si>
  <si>
    <t xml:space="preserve"> O Constitucionalismo.</t>
  </si>
  <si>
    <t>Princípios fundamentais da Constituição Federal de 1988.</t>
  </si>
  <si>
    <t>Direitos e Garantias Fundamentais.</t>
  </si>
  <si>
    <t>Direitos e deveres individuais e coletivos.</t>
  </si>
  <si>
    <t>Direitos sociais. Da nacionalidade.</t>
  </si>
  <si>
    <t>Direitos políticos.</t>
  </si>
  <si>
    <t>Organização do Estado.</t>
  </si>
  <si>
    <t xml:space="preserve"> Administração pública.</t>
  </si>
  <si>
    <t>Servidores públicos civis e militares.</t>
  </si>
  <si>
    <t>Organização dos Poderes.</t>
  </si>
  <si>
    <t>Atribuições e competência do Congresso Nacional.</t>
  </si>
  <si>
    <t>Competências privativas da Câmara dos Deputados e do Senado Federal.</t>
  </si>
  <si>
    <t>Processo Legislativo. Fiscalização contábil, financeira e orçamentária.</t>
  </si>
  <si>
    <t xml:space="preserve"> Poder Executivo. Atribuições e responsabilidades do Presidente da República.</t>
  </si>
  <si>
    <t>Da organização dos poderes.</t>
  </si>
  <si>
    <t>Do Poder Judiciário: disposições gerais, do Supremo Tribunal Federal, do Superior Tribunal de Justiça, dos Tribunais e Juízes dos Estados.</t>
  </si>
  <si>
    <t>Das funções essenciais à justiça.</t>
  </si>
  <si>
    <t>Princípios básicos da Administração Pública.</t>
  </si>
  <si>
    <t>Organização administrativa: administração direta e indireta; centralizada e descentralizada; autarquias, fundações, empresas públicas, sociedades de economia mista.</t>
  </si>
  <si>
    <t>Poderes administrativos: poder hierárquico, poder disciplinar, poder regulamentar, poder de polícia, uso e abuso do poder. Servidores públicos: cargo, emprego e função pública.</t>
  </si>
  <si>
    <t>Ato administrativo: conceito, requisitos e atributos; anulação, revogação e convalidação; discricionariedade e vinculação.</t>
  </si>
  <si>
    <t>Regime Jurídico dos Servidores Públicos Federais: Lei nº 8.112/1990 com alterações posteriores.</t>
  </si>
  <si>
    <t>Estatuto dos Servidores Públicos Civis do Estado de Santa Catarina. Lei nº 6.745, de 28 de dezembro de 1985 e suas alterações.</t>
  </si>
  <si>
    <t>Lei Complementar n. 28, de 11 de dezembro de 1989.</t>
  </si>
  <si>
    <t xml:space="preserve"> Lei Complementar n. 491, de 20 de janeiro de 2010. Provimento. Vacância. Direitos e Vantagens. Dos deveres. Das proibições. Da acumulação. Das responsabilidades. Das penalidades. Do processo administrativo disciplinar e sua revisão.</t>
  </si>
  <si>
    <t>Licitações (Lei nº 8.666/1993 e alterações posteriores): das disposições gerais; da licitação; dos contratos; das disposições gerais das sanções administrativas, das sanções administrativas.</t>
  </si>
  <si>
    <t>Pregão (Lei nº 10.520/2002). Responsabilidade extracontratual do Estado.</t>
  </si>
  <si>
    <t xml:space="preserve"> Processo administrativo (Lei n° 9.784/1999). Improbidade Administrativa (Lei nº 8.429/1992). Regimento Interno do Tribunal de Justiça de Santa Catarina. Código de Divisão e Organização Judiciárias do Estado de Santa Catarina.</t>
  </si>
  <si>
    <t>Noções de Direito Administrativo</t>
  </si>
  <si>
    <t xml:space="preserve">EDITAL N° 3244  TJ SC </t>
  </si>
  <si>
    <t xml:space="preserve">Tribunal de Justiça do Estado de Santa Catarina </t>
  </si>
  <si>
    <t>Fundação Carlos Chagas - FCC</t>
  </si>
  <si>
    <t>Diversos</t>
  </si>
  <si>
    <t>Níveis médio e Superior</t>
  </si>
  <si>
    <t>R$ 3.576,54 e R$ 6.156,63</t>
  </si>
  <si>
    <t>2 vagas imediatas + CR</t>
  </si>
  <si>
    <t>de 02/03 até 31/03/2020</t>
  </si>
  <si>
    <t>R$ 86,00 a R$ 85,00</t>
  </si>
  <si>
    <t>Crimes de licitações (Lei nº 8.666/1993).</t>
  </si>
  <si>
    <t>Crimes ambientais (Lei nº 9.605/1998).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</si>
</sst>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9"/>
      <color indexed="81"/>
      <name val="Segoe UI"/>
      <family val="2"/>
    </font>
    <font>
      <sz val="8"/>
      <color theme="1"/>
      <name val="Calibri Light"/>
      <family val="2"/>
      <scheme val="major"/>
    </font>
    <font>
      <sz val="14"/>
      <color theme="4" tint="-0.499984740745262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rgb="FF0070C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499984740745262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1" fillId="3" borderId="0" xfId="0" applyFont="1" applyFill="1"/>
    <xf numFmtId="0" fontId="1" fillId="3" borderId="0" xfId="0" applyFont="1" applyFill="1"/>
    <xf numFmtId="0" fontId="3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/>
    </xf>
    <xf numFmtId="0" fontId="0" fillId="6" borderId="0" xfId="0" applyFill="1"/>
    <xf numFmtId="0" fontId="3" fillId="0" borderId="17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46" fontId="7" fillId="0" borderId="4" xfId="0" applyNumberFormat="1" applyFont="1" applyFill="1" applyBorder="1" applyAlignment="1" applyProtection="1">
      <alignment horizontal="center" vertical="center"/>
      <protection locked="0"/>
    </xf>
    <xf numFmtId="46" fontId="0" fillId="0" borderId="0" xfId="0" applyNumberForma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46" fontId="2" fillId="0" borderId="7" xfId="0" applyNumberFormat="1" applyFont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6" fontId="2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1" fillId="3" borderId="25" xfId="1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4" fontId="3" fillId="0" borderId="2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3" fillId="2" borderId="23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14" fontId="15" fillId="0" borderId="21" xfId="0" applyNumberFormat="1" applyFont="1" applyBorder="1" applyAlignment="1" applyProtection="1">
      <alignment horizontal="center"/>
      <protection locked="0"/>
    </xf>
    <xf numFmtId="14" fontId="15" fillId="0" borderId="22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165" fontId="3" fillId="0" borderId="24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1" fillId="7" borderId="0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6" fontId="10" fillId="0" borderId="8" xfId="0" applyNumberFormat="1" applyFont="1" applyBorder="1" applyAlignment="1" applyProtection="1">
      <alignment horizontal="center" vertical="center"/>
      <protection locked="0"/>
    </xf>
    <xf numFmtId="46" fontId="10" fillId="0" borderId="9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1" fillId="7" borderId="25" xfId="1" applyFont="1" applyFill="1" applyBorder="1" applyAlignment="1" applyProtection="1">
      <alignment horizontal="left"/>
      <protection locked="0"/>
    </xf>
    <xf numFmtId="0" fontId="1" fillId="8" borderId="25" xfId="1" applyFont="1" applyFill="1" applyBorder="1" applyAlignment="1" applyProtection="1">
      <alignment horizontal="left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5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grancursosonline.com.br/assinatura-ilimitada/" TargetMode="External"/><Relationship Id="rId1" Type="http://schemas.openxmlformats.org/officeDocument/2006/relationships/hyperlink" Target="#'Informa&#231;&#245;es l Concurso'!A1"/><Relationship Id="rId5" Type="http://schemas.openxmlformats.org/officeDocument/2006/relationships/image" Target="../media/image2.png"/><Relationship Id="rId4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Relationship Id="rId3" Type="http://schemas.openxmlformats.org/officeDocument/2006/relationships/hyperlink" Target="#Cronograma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blog-static.infra.grancursosonline.com.br/wp-content/uploads/2020/02/17191217/TJSC-edital.pdf" TargetMode="External"/><Relationship Id="rId6" Type="http://schemas.openxmlformats.org/officeDocument/2006/relationships/hyperlink" Target="https://www.grancursosonline.com.br/assinatura-ilimitada/" TargetMode="External"/><Relationship Id="rId5" Type="http://schemas.openxmlformats.org/officeDocument/2006/relationships/hyperlink" Target="#'No&#231;. Dir. Administrativo'!A1"/><Relationship Id="rId4" Type="http://schemas.openxmlformats.org/officeDocument/2006/relationships/hyperlink" Target="#'Quadro de hor&#225;rios'!A1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No&#231;. Dir. Administrativ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image" Target="../media/image1.png"/><Relationship Id="rId5" Type="http://schemas.openxmlformats.org/officeDocument/2006/relationships/hyperlink" Target="https://www.grancursosonline.com.br/assinatura-ilimitada/" TargetMode="External"/><Relationship Id="rId4" Type="http://schemas.openxmlformats.org/officeDocument/2006/relationships/hyperlink" Target="#'No&#231;. Dir. Administrativ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6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Quadro de hor&#225;rios'!A1"/><Relationship Id="rId7" Type="http://schemas.openxmlformats.org/officeDocument/2006/relationships/image" Target="../media/image5.jpeg"/><Relationship Id="rId2" Type="http://schemas.openxmlformats.org/officeDocument/2006/relationships/hyperlink" Target="#Cronograma!A1"/><Relationship Id="rId1" Type="http://schemas.openxmlformats.org/officeDocument/2006/relationships/hyperlink" Target="#'Informa&#231;&#245;es l Concurso'!A1"/><Relationship Id="rId6" Type="http://schemas.openxmlformats.org/officeDocument/2006/relationships/hyperlink" Target="https://www.grancursosonline.com.br/concurso/tj-sc-tribunal-de-justica-de-santa-catarina?utm_source=materiais_gratuitos&amp;utm_medium=site&amp;utm_campaign=TJSC" TargetMode="External"/><Relationship Id="rId5" Type="http://schemas.openxmlformats.org/officeDocument/2006/relationships/image" Target="../media/image1.png"/><Relationship Id="rId4" Type="http://schemas.openxmlformats.org/officeDocument/2006/relationships/hyperlink" Target="https://www.grancursosonline.com.br/assinatura-ilimita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19050</xdr:colOff>
      <xdr:row>2</xdr:row>
      <xdr:rowOff>85725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8ABE203-7621-41F4-B211-4F0C6A6ADF63}"/>
            </a:ext>
          </a:extLst>
        </xdr:cNvPr>
        <xdr:cNvSpPr/>
      </xdr:nvSpPr>
      <xdr:spPr>
        <a:xfrm>
          <a:off x="9525" y="9525"/>
          <a:ext cx="85439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3048000" cy="530658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D7FD87F7-B145-49E2-8C8D-9668C8A5A839}"/>
            </a:ext>
          </a:extLst>
        </xdr:cNvPr>
        <xdr:cNvSpPr txBox="1"/>
      </xdr:nvSpPr>
      <xdr:spPr>
        <a:xfrm>
          <a:off x="190500" y="0"/>
          <a:ext cx="30480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800">
              <a:solidFill>
                <a:schemeClr val="bg1"/>
              </a:solidFill>
            </a:rPr>
            <a:t>Edital</a:t>
          </a:r>
          <a:r>
            <a:rPr lang="pt-BR" sz="2800" baseline="0">
              <a:solidFill>
                <a:schemeClr val="bg1"/>
              </a:solidFill>
            </a:rPr>
            <a:t> Vertical</a:t>
          </a:r>
          <a:endParaRPr lang="pt-BR" sz="1100">
            <a:solidFill>
              <a:schemeClr val="bg1"/>
            </a:solidFill>
          </a:endParaRPr>
        </a:p>
      </xdr:txBody>
    </xdr:sp>
    <xdr:clientData/>
  </xdr:oneCellAnchor>
  <xdr:oneCellAnchor>
    <xdr:from>
      <xdr:col>4</xdr:col>
      <xdr:colOff>114301</xdr:colOff>
      <xdr:row>2</xdr:row>
      <xdr:rowOff>180975</xdr:rowOff>
    </xdr:from>
    <xdr:ext cx="4514849" cy="109427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1B58EF77-4FB0-4FAF-9E3C-289C0717E286}"/>
            </a:ext>
          </a:extLst>
        </xdr:cNvPr>
        <xdr:cNvSpPr txBox="1"/>
      </xdr:nvSpPr>
      <xdr:spPr>
        <a:xfrm>
          <a:off x="2552701" y="676275"/>
          <a:ext cx="4514849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3200">
              <a:solidFill>
                <a:schemeClr val="accent1">
                  <a:lumMod val="75000"/>
                </a:schemeClr>
              </a:solidFill>
            </a:rPr>
            <a:t>Tribunal</a:t>
          </a:r>
          <a:r>
            <a:rPr lang="pt-BR" sz="3200" baseline="0">
              <a:solidFill>
                <a:schemeClr val="accent1">
                  <a:lumMod val="75000"/>
                </a:schemeClr>
              </a:solidFill>
            </a:rPr>
            <a:t> de Justiça do Estado de Santa Catarina </a:t>
          </a:r>
          <a:endParaRPr lang="pt-BR" sz="320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4</xdr:col>
      <xdr:colOff>142876</xdr:colOff>
      <xdr:row>10</xdr:row>
      <xdr:rowOff>71630</xdr:rowOff>
    </xdr:from>
    <xdr:ext cx="3933824" cy="530658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308ACEC-ADF1-4367-9FE8-639D431D22B8}"/>
            </a:ext>
          </a:extLst>
        </xdr:cNvPr>
        <xdr:cNvSpPr txBox="1"/>
      </xdr:nvSpPr>
      <xdr:spPr>
        <a:xfrm>
          <a:off x="2581276" y="2090930"/>
          <a:ext cx="393382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2800">
              <a:solidFill>
                <a:schemeClr val="tx1"/>
              </a:solidFill>
            </a:rPr>
            <a:t>Técnico Judiciário Auxiliar </a:t>
          </a:r>
        </a:p>
      </xdr:txBody>
    </xdr:sp>
    <xdr:clientData/>
  </xdr:oneCellAnchor>
  <xdr:twoCellAnchor>
    <xdr:from>
      <xdr:col>12</xdr:col>
      <xdr:colOff>0</xdr:colOff>
      <xdr:row>11</xdr:row>
      <xdr:rowOff>28575</xdr:rowOff>
    </xdr:from>
    <xdr:to>
      <xdr:col>13</xdr:col>
      <xdr:colOff>581025</xdr:colOff>
      <xdr:row>13</xdr:row>
      <xdr:rowOff>114300</xdr:rowOff>
    </xdr:to>
    <xdr:sp macro="" textlink="">
      <xdr:nvSpPr>
        <xdr:cNvPr id="15" name="Retângul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D97F0-53C9-461C-8F27-2B4623AA8146}"/>
            </a:ext>
          </a:extLst>
        </xdr:cNvPr>
        <xdr:cNvSpPr/>
      </xdr:nvSpPr>
      <xdr:spPr>
        <a:xfrm>
          <a:off x="7315200" y="2124075"/>
          <a:ext cx="1190625" cy="466725"/>
        </a:xfrm>
        <a:prstGeom prst="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Início</a:t>
          </a:r>
          <a:endParaRPr lang="pt-BR" sz="1100"/>
        </a:p>
      </xdr:txBody>
    </xdr:sp>
    <xdr:clientData/>
  </xdr:twoCellAnchor>
  <xdr:twoCellAnchor editAs="oneCell">
    <xdr:from>
      <xdr:col>10</xdr:col>
      <xdr:colOff>140628</xdr:colOff>
      <xdr:row>0</xdr:row>
      <xdr:rowOff>0</xdr:rowOff>
    </xdr:from>
    <xdr:to>
      <xdr:col>14</xdr:col>
      <xdr:colOff>76200</xdr:colOff>
      <xdr:row>2</xdr:row>
      <xdr:rowOff>114300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663A04-3589-4F3B-B9E3-169312F72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628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</xdr:row>
      <xdr:rowOff>85724</xdr:rowOff>
    </xdr:from>
    <xdr:to>
      <xdr:col>4</xdr:col>
      <xdr:colOff>171450</xdr:colOff>
      <xdr:row>15</xdr:row>
      <xdr:rowOff>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67F653-CC09-40C1-AB58-3EA858409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81024"/>
          <a:ext cx="2590800" cy="23907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989FE423-3296-4024-AC3F-01DC70654655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E0DC9D5-EC71-4BCA-B224-F305EEA70D92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FC9ACCE-E343-425E-867E-ECB65BBF174F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3E0818-0E6D-4364-B6F4-689C28F0201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79E7E8F-1B7B-41DA-90B6-283E0A30C49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381000</xdr:colOff>
      <xdr:row>0</xdr:row>
      <xdr:rowOff>0</xdr:rowOff>
    </xdr:from>
    <xdr:to>
      <xdr:col>23</xdr:col>
      <xdr:colOff>40347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D9ABC-E373-4B04-8765-26F50A67A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2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13</xdr:row>
      <xdr:rowOff>19050</xdr:rowOff>
    </xdr:from>
    <xdr:to>
      <xdr:col>1</xdr:col>
      <xdr:colOff>2971800</xdr:colOff>
      <xdr:row>29</xdr:row>
      <xdr:rowOff>66675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B6D08A-6C1A-48C7-81FD-90621E9BB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543550"/>
          <a:ext cx="3371850" cy="310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38100</xdr:rowOff>
    </xdr:from>
    <xdr:to>
      <xdr:col>1</xdr:col>
      <xdr:colOff>514293</xdr:colOff>
      <xdr:row>10</xdr:row>
      <xdr:rowOff>28552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EADF37-57D6-4A09-8642-6F961FA13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5925" y="1857375"/>
          <a:ext cx="457143" cy="1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3000375</xdr:colOff>
      <xdr:row>1</xdr:row>
      <xdr:rowOff>85725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21C35E52-E13B-43FC-9FFC-135BD0183A6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id="{823D7769-BA68-4FF3-B673-905E75978B7B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12" name="Retângulo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DBD0CF-06F6-4A72-8B10-71C3FA54122D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13" name="Retângulo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587C186-22E5-4521-8FDE-C8AADA8A10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14" name="Retângul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54EFD34-8B11-4AF5-94B0-07CEEB358325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3</xdr:col>
      <xdr:colOff>64428</xdr:colOff>
      <xdr:row>0</xdr:row>
      <xdr:rowOff>0</xdr:rowOff>
    </xdr:from>
    <xdr:to>
      <xdr:col>8</xdr:col>
      <xdr:colOff>0</xdr:colOff>
      <xdr:row>3</xdr:row>
      <xdr:rowOff>38100</xdr:rowOff>
    </xdr:to>
    <xdr:pic>
      <xdr:nvPicPr>
        <xdr:cNvPr id="10" name="Imagem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6A249-BC4B-46DB-BA54-B7F157573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5203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361951</xdr:colOff>
      <xdr:row>2</xdr:row>
      <xdr:rowOff>180976</xdr:rowOff>
    </xdr:from>
    <xdr:to>
      <xdr:col>8</xdr:col>
      <xdr:colOff>0</xdr:colOff>
      <xdr:row>29</xdr:row>
      <xdr:rowOff>0</xdr:rowOff>
    </xdr:to>
    <xdr:pic>
      <xdr:nvPicPr>
        <xdr:cNvPr id="5" name="Imagem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BC62D5D-7FDE-428D-8CAE-6D3659A87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561976"/>
          <a:ext cx="1304924" cy="5067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247650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392899B-11E2-4B60-86BC-E5C5736A0DCC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C923DF8-E117-420F-9BC7-6E07F0A898BE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293D29-75BB-4FC0-A5A6-110ABD8F41FA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CF34C1-FBA6-4DD4-94D4-AC62A5385106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DB042C4-CCEC-45A5-99F1-F80418990AEC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5</xdr:col>
      <xdr:colOff>676275</xdr:colOff>
      <xdr:row>0</xdr:row>
      <xdr:rowOff>0</xdr:rowOff>
    </xdr:from>
    <xdr:to>
      <xdr:col>8</xdr:col>
      <xdr:colOff>183222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88E09D0-EACC-4A8F-955F-4831FA10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0"/>
          <a:ext cx="2373972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238125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19ADF77-AED1-4905-96D0-037809B70077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2567970-B3C5-43C1-A35D-9AF3BB1A8C28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BA5A8C5-B6B7-4164-9AD7-60640E84F84C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C42BA42-4698-4BD2-9202-E40CA5E4FE0A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23D58D-81B5-407E-A7D1-9CC93BBA65F7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8</xdr:col>
      <xdr:colOff>121578</xdr:colOff>
      <xdr:row>0</xdr:row>
      <xdr:rowOff>0</xdr:rowOff>
    </xdr:from>
    <xdr:to>
      <xdr:col>11</xdr:col>
      <xdr:colOff>0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1FAAA6-A36F-4E49-9699-EC7925A3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4428" y="0"/>
          <a:ext cx="2373972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DBAA0583-C6F8-47F5-9BEC-DF3911E5B594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22EC4A1-E4F2-4836-8752-CBB8BC489C9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022DCC4-845D-4B96-BBBC-FC39F375CF47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C30B4A-D9D4-44DB-8557-70D2C32F9AD7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2BE170C-F1CB-46F4-85DD-C84F67C0750F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DFDBDD-0B6C-490E-A7E2-748707F2D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12</xdr:row>
      <xdr:rowOff>104775</xdr:rowOff>
    </xdr:from>
    <xdr:to>
      <xdr:col>1</xdr:col>
      <xdr:colOff>2933700</xdr:colOff>
      <xdr:row>15</xdr:row>
      <xdr:rowOff>542925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F54451-0DCB-499F-8204-9CFB6BBF3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819775"/>
          <a:ext cx="3371850" cy="3105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B2B4DF8-ED2E-4B27-A2F0-F118B93556F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2AFE6F7-E310-4E05-8284-4A32418393B3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82D1C5-DBFC-40C2-814A-9BFC5EFBD816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C726B3-B18B-45C2-BA0F-EEC6F1D27730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0884271-95D9-44F7-A7DF-25A6CEB47272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352425</xdr:colOff>
      <xdr:row>0</xdr:row>
      <xdr:rowOff>0</xdr:rowOff>
    </xdr:from>
    <xdr:to>
      <xdr:col>23</xdr:col>
      <xdr:colOff>11772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56B446-9F34-4FC8-AB08-0865BA85B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07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12</xdr:row>
      <xdr:rowOff>152400</xdr:rowOff>
    </xdr:from>
    <xdr:to>
      <xdr:col>1</xdr:col>
      <xdr:colOff>3019425</xdr:colOff>
      <xdr:row>22</xdr:row>
      <xdr:rowOff>400050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72F6BCF-AB70-411C-91E4-ECA61F083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19400"/>
          <a:ext cx="3371850" cy="3105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88771DD-AC20-4C16-81B2-19C7E09EB8DB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19C5A3D-928D-484E-80FA-3E952523327F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98F7FAE-9A70-49C7-AB2F-DAF8183C3622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77B6732-2BF5-4B89-B121-3D669E8FE8C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5395D4F-0941-4095-9A4B-425234118701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390525</xdr:colOff>
      <xdr:row>0</xdr:row>
      <xdr:rowOff>0</xdr:rowOff>
    </xdr:from>
    <xdr:to>
      <xdr:col>23</xdr:col>
      <xdr:colOff>49872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D3DE6-68D5-4478-93DA-3B95995D4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0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12</xdr:row>
      <xdr:rowOff>105528</xdr:rowOff>
    </xdr:from>
    <xdr:to>
      <xdr:col>1</xdr:col>
      <xdr:colOff>2962275</xdr:colOff>
      <xdr:row>28</xdr:row>
      <xdr:rowOff>142875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CC0E02-0B7B-4EAB-BF20-D5102057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439528"/>
          <a:ext cx="3381375" cy="31139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C680816D-C79B-48FF-A702-5ED7132C344E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3EB8BFF-6113-4D7B-85A3-2F75CB01C935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1125F59-099F-4D22-8122-0124A32656A9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1E33307-5118-4969-AF85-B8C02DB022BC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D25E8D9-6C8A-4D73-B6E8-59DA8E14B650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400050</xdr:colOff>
      <xdr:row>0</xdr:row>
      <xdr:rowOff>0</xdr:rowOff>
    </xdr:from>
    <xdr:to>
      <xdr:col>23</xdr:col>
      <xdr:colOff>59397</xdr:colOff>
      <xdr:row>3</xdr:row>
      <xdr:rowOff>38100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F1207FA-8809-478B-97E9-35F6034DE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832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12</xdr:row>
      <xdr:rowOff>257175</xdr:rowOff>
    </xdr:from>
    <xdr:to>
      <xdr:col>1</xdr:col>
      <xdr:colOff>2962275</xdr:colOff>
      <xdr:row>21</xdr:row>
      <xdr:rowOff>152400</xdr:rowOff>
    </xdr:to>
    <xdr:pic>
      <xdr:nvPicPr>
        <xdr:cNvPr id="8" name="Imagem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5C7254-FA1E-4C58-B578-78F87DADD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639175"/>
          <a:ext cx="3371850" cy="3105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933450</xdr:colOff>
      <xdr:row>1</xdr:row>
      <xdr:rowOff>85725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5AD5BCF-0605-4977-897F-5D446C620576}"/>
            </a:ext>
          </a:extLst>
        </xdr:cNvPr>
        <xdr:cNvGrpSpPr/>
      </xdr:nvGrpSpPr>
      <xdr:grpSpPr>
        <a:xfrm>
          <a:off x="0" y="0"/>
          <a:ext cx="4629150" cy="276225"/>
          <a:chOff x="323850" y="561975"/>
          <a:chExt cx="4629150" cy="276225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C4B6498-33EA-4E55-AD3A-967CE0CDDF90}"/>
              </a:ext>
            </a:extLst>
          </xdr:cNvPr>
          <xdr:cNvSpPr/>
        </xdr:nvSpPr>
        <xdr:spPr>
          <a:xfrm>
            <a:off x="323850" y="561975"/>
            <a:ext cx="96202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/>
              <a:t>Informações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2BC6660-584B-408B-80EF-AAAB4FB14E48}"/>
              </a:ext>
            </a:extLst>
          </xdr:cNvPr>
          <xdr:cNvSpPr/>
        </xdr:nvSpPr>
        <xdr:spPr>
          <a:xfrm>
            <a:off x="1304925" y="561975"/>
            <a:ext cx="1209675" cy="276225"/>
          </a:xfrm>
          <a:prstGeom prst="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Cronograma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A37D95-A2F0-4906-88B6-5830BA7E671B}"/>
              </a:ext>
            </a:extLst>
          </xdr:cNvPr>
          <xdr:cNvSpPr/>
        </xdr:nvSpPr>
        <xdr:spPr>
          <a:xfrm>
            <a:off x="2524125" y="561975"/>
            <a:ext cx="1209675" cy="276225"/>
          </a:xfrm>
          <a:prstGeom prst="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Quadro de horários</a:t>
            </a:r>
          </a:p>
        </xdr:txBody>
      </xdr:sp>
      <xdr:sp macro="" textlink="">
        <xdr:nvSpPr>
          <xdr:cNvPr id="6" name="Retângul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8A5B7CF-5255-4A30-BF51-3415DE2FBE7B}"/>
              </a:ext>
            </a:extLst>
          </xdr:cNvPr>
          <xdr:cNvSpPr/>
        </xdr:nvSpPr>
        <xdr:spPr>
          <a:xfrm>
            <a:off x="3743325" y="561975"/>
            <a:ext cx="1209675" cy="276225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000"/>
              <a:t>Disciplinas</a:t>
            </a:r>
          </a:p>
        </xdr:txBody>
      </xdr:sp>
    </xdr:grpSp>
    <xdr:clientData/>
  </xdr:twoCellAnchor>
  <xdr:twoCellAnchor editAs="oneCell">
    <xdr:from>
      <xdr:col>19</xdr:col>
      <xdr:colOff>342900</xdr:colOff>
      <xdr:row>0</xdr:row>
      <xdr:rowOff>0</xdr:rowOff>
    </xdr:from>
    <xdr:to>
      <xdr:col>23</xdr:col>
      <xdr:colOff>2247</xdr:colOff>
      <xdr:row>3</xdr:row>
      <xdr:rowOff>38100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6F35B0E-E457-46C2-AEB7-C60E5BE83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1175" y="0"/>
          <a:ext cx="2373972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12</xdr:row>
      <xdr:rowOff>133350</xdr:rowOff>
    </xdr:from>
    <xdr:to>
      <xdr:col>1</xdr:col>
      <xdr:colOff>2981325</xdr:colOff>
      <xdr:row>27</xdr:row>
      <xdr:rowOff>190500</xdr:rowOff>
    </xdr:to>
    <xdr:pic>
      <xdr:nvPicPr>
        <xdr:cNvPr id="9" name="Imagem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EA6FAD8-F333-467C-829F-306078B2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76850"/>
          <a:ext cx="3371850" cy="310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workbookViewId="0">
      <selection activeCell="N8" sqref="N8"/>
    </sheetView>
  </sheetViews>
  <sheetFormatPr defaultColWidth="0" defaultRowHeight="15" zeroHeight="1" x14ac:dyDescent="0.25"/>
  <cols>
    <col min="1" max="14" width="9.140625" customWidth="1"/>
    <col min="15" max="15" width="2.7109375" customWidth="1"/>
    <col min="16" max="16384" width="9.140625" hidden="1"/>
  </cols>
  <sheetData>
    <row r="1" x14ac:dyDescent="0.25"/>
    <row r="2" ht="24" customHeight="1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5"/>
  <sheetViews>
    <sheetView showGridLines="0" workbookViewId="0">
      <selection activeCell="A7" sqref="A7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69</v>
      </c>
      <c r="F5" s="9"/>
      <c r="G5" s="10" t="s">
        <v>70</v>
      </c>
      <c r="H5" s="9"/>
      <c r="I5" s="9"/>
      <c r="J5" s="9" t="s">
        <v>71</v>
      </c>
      <c r="K5" s="9"/>
      <c r="L5" s="10" t="s">
        <v>72</v>
      </c>
      <c r="M5" s="8"/>
      <c r="N5" s="9"/>
      <c r="O5" s="9" t="s">
        <v>73</v>
      </c>
      <c r="P5" s="9"/>
      <c r="Q5" s="10"/>
      <c r="R5" s="8"/>
      <c r="S5" s="9"/>
      <c r="T5" s="9" t="s">
        <v>74</v>
      </c>
      <c r="U5" s="9"/>
      <c r="V5" s="10"/>
      <c r="W5" s="11" t="s">
        <v>75</v>
      </c>
    </row>
    <row r="6" spans="1:23" ht="30" x14ac:dyDescent="0.25">
      <c r="A6" s="22" t="s">
        <v>0</v>
      </c>
      <c r="B6" s="23" t="s">
        <v>76</v>
      </c>
      <c r="C6" s="21" t="s">
        <v>77</v>
      </c>
      <c r="D6" s="13" t="s">
        <v>78</v>
      </c>
      <c r="E6" s="14" t="s">
        <v>79</v>
      </c>
      <c r="F6" s="14" t="s">
        <v>80</v>
      </c>
      <c r="G6" s="15">
        <f>SUM(G7:G29)</f>
        <v>0.95833333333333248</v>
      </c>
      <c r="H6" s="16" t="s">
        <v>81</v>
      </c>
      <c r="I6" s="17" t="s">
        <v>82</v>
      </c>
      <c r="J6" s="14" t="s">
        <v>79</v>
      </c>
      <c r="K6" s="14" t="s">
        <v>80</v>
      </c>
      <c r="L6" s="15">
        <f>SUM(L7:L29)</f>
        <v>0</v>
      </c>
      <c r="M6" s="18" t="s">
        <v>81</v>
      </c>
      <c r="N6" s="16" t="s">
        <v>82</v>
      </c>
      <c r="O6" s="14" t="s">
        <v>79</v>
      </c>
      <c r="P6" s="14" t="s">
        <v>80</v>
      </c>
      <c r="Q6" s="15">
        <f>SUM(Q7:Q29)</f>
        <v>0.95833333333333248</v>
      </c>
      <c r="R6" s="16" t="s">
        <v>81</v>
      </c>
      <c r="S6" s="16" t="s">
        <v>82</v>
      </c>
      <c r="T6" s="14" t="s">
        <v>79</v>
      </c>
      <c r="U6" s="14" t="s">
        <v>80</v>
      </c>
      <c r="V6" s="15">
        <f>SUM(V7:V29)</f>
        <v>0.95833333333333248</v>
      </c>
      <c r="W6" s="19">
        <f>SUM(W7:W29)</f>
        <v>2.8749999999999991</v>
      </c>
    </row>
    <row r="7" spans="1:23" ht="54.75" customHeight="1" x14ac:dyDescent="0.25">
      <c r="A7" s="87">
        <v>1</v>
      </c>
      <c r="B7" s="87" t="str">
        <f>Cronograma!B10</f>
        <v>Noções de Direito Administrativo</v>
      </c>
      <c r="C7" s="100" t="s">
        <v>92</v>
      </c>
      <c r="D7" s="60">
        <v>43249</v>
      </c>
      <c r="E7" s="61">
        <v>0.29166666666666669</v>
      </c>
      <c r="F7" s="61">
        <v>0.33333333333333331</v>
      </c>
      <c r="G7" s="62">
        <f>F7-E7</f>
        <v>4.166666666666663E-2</v>
      </c>
      <c r="H7" s="63">
        <f t="shared" ref="H7" si="0">IF(D7="","",D7+DAY(1))</f>
        <v>43250</v>
      </c>
      <c r="I7" s="63" t="s">
        <v>83</v>
      </c>
      <c r="J7" s="64">
        <v>0.29166666666666669</v>
      </c>
      <c r="K7" s="64">
        <v>0.33333333333333331</v>
      </c>
      <c r="L7" s="62">
        <f>IF(I7="sim",K7-J7,0)</f>
        <v>0</v>
      </c>
      <c r="M7" s="65">
        <f>IF(D7="","",D7+DAY(7))</f>
        <v>43256</v>
      </c>
      <c r="N7" s="66" t="s">
        <v>84</v>
      </c>
      <c r="O7" s="67">
        <v>0.29166666666666669</v>
      </c>
      <c r="P7" s="67">
        <v>0.33333333333333331</v>
      </c>
      <c r="Q7" s="62">
        <f>IF(N7="sim",P7-O7,0)</f>
        <v>4.166666666666663E-2</v>
      </c>
      <c r="R7" s="68">
        <f>IF(D7="","",D7+DAY(15))</f>
        <v>43264</v>
      </c>
      <c r="S7" s="63" t="s">
        <v>84</v>
      </c>
      <c r="T7" s="61">
        <v>0.29166666666666669</v>
      </c>
      <c r="U7" s="61">
        <v>0.33333333333333331</v>
      </c>
      <c r="V7" s="62">
        <f>IF(S7="sim",U7-T7,0)</f>
        <v>4.166666666666663E-2</v>
      </c>
      <c r="W7" s="69">
        <f>G7+L7+Q7+V7</f>
        <v>0.12499999999999989</v>
      </c>
    </row>
    <row r="8" spans="1:23" ht="96.75" customHeight="1" x14ac:dyDescent="0.25">
      <c r="A8" s="87">
        <v>2</v>
      </c>
      <c r="B8" s="87" t="str">
        <f>Cronograma!B11</f>
        <v xml:space="preserve">Noções de Direito Constitucional </v>
      </c>
      <c r="C8" s="100" t="s">
        <v>93</v>
      </c>
      <c r="D8" s="60">
        <v>43250</v>
      </c>
      <c r="E8" s="61">
        <v>0.29166666666666669</v>
      </c>
      <c r="F8" s="61">
        <v>0.33333333333333331</v>
      </c>
      <c r="G8" s="62">
        <f t="shared" ref="G8:G29" si="1">F8-E8</f>
        <v>4.166666666666663E-2</v>
      </c>
      <c r="H8" s="63">
        <f t="shared" ref="H8:H29" si="2">IF(D8="","",D8+DAY(1))</f>
        <v>43251</v>
      </c>
      <c r="I8" s="63" t="s">
        <v>83</v>
      </c>
      <c r="J8" s="64">
        <v>0.29166666666666669</v>
      </c>
      <c r="K8" s="64">
        <v>0.33333333333333331</v>
      </c>
      <c r="L8" s="62">
        <f t="shared" ref="L8:L29" si="3">IF(I8="sim",K8-J8,0)</f>
        <v>0</v>
      </c>
      <c r="M8" s="65">
        <f t="shared" ref="M8:M29" si="4">IF(D8="","",D8+DAY(7))</f>
        <v>43257</v>
      </c>
      <c r="N8" s="66" t="s">
        <v>84</v>
      </c>
      <c r="O8" s="67">
        <v>0.29166666666666669</v>
      </c>
      <c r="P8" s="67">
        <v>0.33333333333333331</v>
      </c>
      <c r="Q8" s="62">
        <f t="shared" ref="Q8:Q29" si="5">IF(N8="sim",P8-O8,0)</f>
        <v>4.166666666666663E-2</v>
      </c>
      <c r="R8" s="68">
        <f t="shared" ref="R8:R29" si="6">IF(D8="","",D8+DAY(15))</f>
        <v>43265</v>
      </c>
      <c r="S8" s="63" t="s">
        <v>84</v>
      </c>
      <c r="T8" s="61">
        <v>0.29166666666666669</v>
      </c>
      <c r="U8" s="61">
        <v>0.33333333333333331</v>
      </c>
      <c r="V8" s="62">
        <f t="shared" ref="V8:V29" si="7">IF(S8="sim",U8-T8,0)</f>
        <v>4.166666666666663E-2</v>
      </c>
      <c r="W8" s="69">
        <f t="shared" ref="W8:W29" si="8">G8+L8+Q8+V8</f>
        <v>0.12499999999999989</v>
      </c>
    </row>
    <row r="9" spans="1:23" ht="72" customHeight="1" x14ac:dyDescent="0.25">
      <c r="A9" s="87">
        <v>3</v>
      </c>
      <c r="B9" s="87" t="str">
        <f>Cronograma!B12</f>
        <v xml:space="preserve">Noções de Direito Civil </v>
      </c>
      <c r="C9" s="100" t="s">
        <v>94</v>
      </c>
      <c r="D9" s="60">
        <v>43251</v>
      </c>
      <c r="E9" s="61">
        <v>0.29166666666666669</v>
      </c>
      <c r="F9" s="61">
        <v>0.33333333333333331</v>
      </c>
      <c r="G9" s="62">
        <f t="shared" si="1"/>
        <v>4.166666666666663E-2</v>
      </c>
      <c r="H9" s="63">
        <f t="shared" si="2"/>
        <v>43252</v>
      </c>
      <c r="I9" s="63" t="s">
        <v>83</v>
      </c>
      <c r="J9" s="64">
        <v>0.29166666666666669</v>
      </c>
      <c r="K9" s="64">
        <v>0.33333333333333331</v>
      </c>
      <c r="L9" s="62">
        <f t="shared" si="3"/>
        <v>0</v>
      </c>
      <c r="M9" s="65">
        <f t="shared" si="4"/>
        <v>43258</v>
      </c>
      <c r="N9" s="66" t="s">
        <v>84</v>
      </c>
      <c r="O9" s="67">
        <v>0.29166666666666669</v>
      </c>
      <c r="P9" s="67">
        <v>0.33333333333333331</v>
      </c>
      <c r="Q9" s="62">
        <f t="shared" si="5"/>
        <v>4.166666666666663E-2</v>
      </c>
      <c r="R9" s="68">
        <f t="shared" si="6"/>
        <v>43266</v>
      </c>
      <c r="S9" s="63" t="s">
        <v>84</v>
      </c>
      <c r="T9" s="61">
        <v>0.29166666666666669</v>
      </c>
      <c r="U9" s="61">
        <v>0.33333333333333331</v>
      </c>
      <c r="V9" s="62">
        <f t="shared" si="7"/>
        <v>4.166666666666663E-2</v>
      </c>
      <c r="W9" s="69">
        <f t="shared" si="8"/>
        <v>0.12499999999999989</v>
      </c>
    </row>
    <row r="10" spans="1:23" ht="53.25" customHeight="1" x14ac:dyDescent="0.25">
      <c r="A10" s="87">
        <v>4</v>
      </c>
      <c r="B10" s="87" t="str">
        <f>Cronograma!B13</f>
        <v xml:space="preserve">Noções de Direito Processual Civil </v>
      </c>
      <c r="C10" s="100" t="s">
        <v>95</v>
      </c>
      <c r="D10" s="60">
        <v>43252</v>
      </c>
      <c r="E10" s="61">
        <v>0.29166666666666669</v>
      </c>
      <c r="F10" s="61">
        <v>0.33333333333333331</v>
      </c>
      <c r="G10" s="62">
        <f t="shared" si="1"/>
        <v>4.166666666666663E-2</v>
      </c>
      <c r="H10" s="63">
        <f t="shared" si="2"/>
        <v>43253</v>
      </c>
      <c r="I10" s="63" t="s">
        <v>83</v>
      </c>
      <c r="J10" s="64">
        <v>0.29166666666666669</v>
      </c>
      <c r="K10" s="64">
        <v>0.33333333333333331</v>
      </c>
      <c r="L10" s="62">
        <f t="shared" si="3"/>
        <v>0</v>
      </c>
      <c r="M10" s="65">
        <f t="shared" si="4"/>
        <v>43259</v>
      </c>
      <c r="N10" s="66" t="s">
        <v>84</v>
      </c>
      <c r="O10" s="67">
        <v>0.29166666666666669</v>
      </c>
      <c r="P10" s="67">
        <v>0.33333333333333331</v>
      </c>
      <c r="Q10" s="62">
        <f t="shared" si="5"/>
        <v>4.166666666666663E-2</v>
      </c>
      <c r="R10" s="68">
        <f t="shared" si="6"/>
        <v>43267</v>
      </c>
      <c r="S10" s="63" t="s">
        <v>84</v>
      </c>
      <c r="T10" s="61">
        <v>0.29166666666666669</v>
      </c>
      <c r="U10" s="61">
        <v>0.33333333333333331</v>
      </c>
      <c r="V10" s="62">
        <f t="shared" si="7"/>
        <v>4.166666666666663E-2</v>
      </c>
      <c r="W10" s="69">
        <f t="shared" si="8"/>
        <v>0.12499999999999989</v>
      </c>
    </row>
    <row r="11" spans="1:23" ht="60" x14ac:dyDescent="0.25">
      <c r="A11" s="87">
        <v>5</v>
      </c>
      <c r="B11" s="87" t="str">
        <f>Cronograma!B14</f>
        <v xml:space="preserve">Noções de Direito Penal </v>
      </c>
      <c r="C11" s="100" t="s">
        <v>96</v>
      </c>
      <c r="D11" s="60">
        <v>43253</v>
      </c>
      <c r="E11" s="61">
        <v>0.29166666666666669</v>
      </c>
      <c r="F11" s="61">
        <v>0.33333333333333331</v>
      </c>
      <c r="G11" s="62">
        <f t="shared" si="1"/>
        <v>4.166666666666663E-2</v>
      </c>
      <c r="H11" s="63">
        <f t="shared" si="2"/>
        <v>43254</v>
      </c>
      <c r="I11" s="63" t="s">
        <v>83</v>
      </c>
      <c r="J11" s="64">
        <v>0.29166666666666669</v>
      </c>
      <c r="K11" s="64">
        <v>0.33333333333333331</v>
      </c>
      <c r="L11" s="62">
        <f t="shared" si="3"/>
        <v>0</v>
      </c>
      <c r="M11" s="65">
        <f t="shared" si="4"/>
        <v>43260</v>
      </c>
      <c r="N11" s="66" t="s">
        <v>84</v>
      </c>
      <c r="O11" s="67">
        <v>0.29166666666666669</v>
      </c>
      <c r="P11" s="67">
        <v>0.33333333333333331</v>
      </c>
      <c r="Q11" s="62">
        <f t="shared" si="5"/>
        <v>4.166666666666663E-2</v>
      </c>
      <c r="R11" s="68">
        <f t="shared" si="6"/>
        <v>43268</v>
      </c>
      <c r="S11" s="63" t="s">
        <v>84</v>
      </c>
      <c r="T11" s="61">
        <v>0.29166666666666669</v>
      </c>
      <c r="U11" s="61">
        <v>0.33333333333333331</v>
      </c>
      <c r="V11" s="62">
        <f t="shared" si="7"/>
        <v>4.166666666666663E-2</v>
      </c>
      <c r="W11" s="69">
        <f t="shared" si="8"/>
        <v>0.12499999999999989</v>
      </c>
    </row>
    <row r="12" spans="1:23" x14ac:dyDescent="0.25">
      <c r="A12" s="58">
        <v>6</v>
      </c>
      <c r="B12" s="58" t="str">
        <f>Cronograma!B15</f>
        <v xml:space="preserve">Noções de Direito Processual Penal </v>
      </c>
      <c r="C12" s="59"/>
      <c r="D12" s="60">
        <v>43254</v>
      </c>
      <c r="E12" s="61">
        <v>0.29166666666666669</v>
      </c>
      <c r="F12" s="61">
        <v>0.33333333333333331</v>
      </c>
      <c r="G12" s="62">
        <f t="shared" si="1"/>
        <v>4.166666666666663E-2</v>
      </c>
      <c r="H12" s="63">
        <f t="shared" si="2"/>
        <v>43255</v>
      </c>
      <c r="I12" s="63" t="s">
        <v>83</v>
      </c>
      <c r="J12" s="64">
        <v>0.29166666666666669</v>
      </c>
      <c r="K12" s="64">
        <v>0.33333333333333331</v>
      </c>
      <c r="L12" s="62">
        <f t="shared" si="3"/>
        <v>0</v>
      </c>
      <c r="M12" s="65">
        <f t="shared" si="4"/>
        <v>43261</v>
      </c>
      <c r="N12" s="66" t="s">
        <v>84</v>
      </c>
      <c r="O12" s="67">
        <v>0.29166666666666669</v>
      </c>
      <c r="P12" s="67">
        <v>0.33333333333333331</v>
      </c>
      <c r="Q12" s="62">
        <f t="shared" si="5"/>
        <v>4.166666666666663E-2</v>
      </c>
      <c r="R12" s="68">
        <f t="shared" si="6"/>
        <v>43269</v>
      </c>
      <c r="S12" s="63" t="s">
        <v>84</v>
      </c>
      <c r="T12" s="61">
        <v>0.29166666666666669</v>
      </c>
      <c r="U12" s="61">
        <v>0.33333333333333331</v>
      </c>
      <c r="V12" s="62">
        <f t="shared" si="7"/>
        <v>4.166666666666663E-2</v>
      </c>
      <c r="W12" s="69">
        <f t="shared" si="8"/>
        <v>0.12499999999999989</v>
      </c>
    </row>
    <row r="13" spans="1:23" x14ac:dyDescent="0.25">
      <c r="A13" s="86"/>
      <c r="B13" s="86"/>
      <c r="C13" s="59"/>
      <c r="D13" s="60">
        <v>43255</v>
      </c>
      <c r="E13" s="61">
        <v>0.29166666666666669</v>
      </c>
      <c r="F13" s="61">
        <v>0.33333333333333331</v>
      </c>
      <c r="G13" s="62">
        <f t="shared" si="1"/>
        <v>4.166666666666663E-2</v>
      </c>
      <c r="H13" s="63">
        <f t="shared" si="2"/>
        <v>43256</v>
      </c>
      <c r="I13" s="63" t="s">
        <v>83</v>
      </c>
      <c r="J13" s="64">
        <v>0.29166666666666669</v>
      </c>
      <c r="K13" s="64">
        <v>0.33333333333333331</v>
      </c>
      <c r="L13" s="62">
        <f t="shared" si="3"/>
        <v>0</v>
      </c>
      <c r="M13" s="65">
        <f t="shared" si="4"/>
        <v>43262</v>
      </c>
      <c r="N13" s="66" t="s">
        <v>84</v>
      </c>
      <c r="O13" s="67">
        <v>0.29166666666666669</v>
      </c>
      <c r="P13" s="67">
        <v>0.33333333333333331</v>
      </c>
      <c r="Q13" s="62">
        <f t="shared" si="5"/>
        <v>4.166666666666663E-2</v>
      </c>
      <c r="R13" s="68">
        <f t="shared" si="6"/>
        <v>43270</v>
      </c>
      <c r="S13" s="63" t="s">
        <v>84</v>
      </c>
      <c r="T13" s="61">
        <v>0.29166666666666669</v>
      </c>
      <c r="U13" s="61">
        <v>0.33333333333333331</v>
      </c>
      <c r="V13" s="62">
        <f t="shared" si="7"/>
        <v>4.166666666666663E-2</v>
      </c>
      <c r="W13" s="69">
        <f t="shared" si="8"/>
        <v>0.12499999999999989</v>
      </c>
    </row>
    <row r="14" spans="1:23" x14ac:dyDescent="0.25">
      <c r="A14" s="86"/>
      <c r="B14" s="86"/>
      <c r="C14" s="59"/>
      <c r="D14" s="60">
        <v>43256</v>
      </c>
      <c r="E14" s="61">
        <v>0.29166666666666669</v>
      </c>
      <c r="F14" s="61">
        <v>0.33333333333333331</v>
      </c>
      <c r="G14" s="62">
        <f t="shared" si="1"/>
        <v>4.166666666666663E-2</v>
      </c>
      <c r="H14" s="63">
        <f t="shared" si="2"/>
        <v>43257</v>
      </c>
      <c r="I14" s="63" t="s">
        <v>83</v>
      </c>
      <c r="J14" s="64">
        <v>0.29166666666666669</v>
      </c>
      <c r="K14" s="64">
        <v>0.33333333333333331</v>
      </c>
      <c r="L14" s="62">
        <f t="shared" si="3"/>
        <v>0</v>
      </c>
      <c r="M14" s="65">
        <f t="shared" si="4"/>
        <v>43263</v>
      </c>
      <c r="N14" s="66" t="s">
        <v>84</v>
      </c>
      <c r="O14" s="67">
        <v>0.29166666666666669</v>
      </c>
      <c r="P14" s="67">
        <v>0.33333333333333331</v>
      </c>
      <c r="Q14" s="62">
        <f t="shared" si="5"/>
        <v>4.166666666666663E-2</v>
      </c>
      <c r="R14" s="68">
        <f t="shared" si="6"/>
        <v>43271</v>
      </c>
      <c r="S14" s="63" t="s">
        <v>84</v>
      </c>
      <c r="T14" s="61">
        <v>0.29166666666666669</v>
      </c>
      <c r="U14" s="61">
        <v>0.33333333333333331</v>
      </c>
      <c r="V14" s="62">
        <f t="shared" si="7"/>
        <v>4.166666666666663E-2</v>
      </c>
      <c r="W14" s="69">
        <f t="shared" si="8"/>
        <v>0.12499999999999989</v>
      </c>
    </row>
    <row r="15" spans="1:23" x14ac:dyDescent="0.25">
      <c r="A15" s="86"/>
      <c r="B15" s="86"/>
      <c r="C15" s="59"/>
      <c r="D15" s="60">
        <v>43257</v>
      </c>
      <c r="E15" s="61">
        <v>0.29166666666666669</v>
      </c>
      <c r="F15" s="61">
        <v>0.33333333333333331</v>
      </c>
      <c r="G15" s="62">
        <f t="shared" si="1"/>
        <v>4.166666666666663E-2</v>
      </c>
      <c r="H15" s="63">
        <f t="shared" si="2"/>
        <v>43258</v>
      </c>
      <c r="I15" s="63" t="s">
        <v>83</v>
      </c>
      <c r="J15" s="64">
        <v>0.29166666666666669</v>
      </c>
      <c r="K15" s="64">
        <v>0.33333333333333331</v>
      </c>
      <c r="L15" s="62">
        <f t="shared" si="3"/>
        <v>0</v>
      </c>
      <c r="M15" s="65">
        <f t="shared" si="4"/>
        <v>43264</v>
      </c>
      <c r="N15" s="66" t="s">
        <v>84</v>
      </c>
      <c r="O15" s="67">
        <v>0.29166666666666669</v>
      </c>
      <c r="P15" s="67">
        <v>0.33333333333333331</v>
      </c>
      <c r="Q15" s="62">
        <f t="shared" si="5"/>
        <v>4.166666666666663E-2</v>
      </c>
      <c r="R15" s="68">
        <f t="shared" si="6"/>
        <v>43272</v>
      </c>
      <c r="S15" s="63" t="s">
        <v>84</v>
      </c>
      <c r="T15" s="61">
        <v>0.29166666666666669</v>
      </c>
      <c r="U15" s="61">
        <v>0.33333333333333331</v>
      </c>
      <c r="V15" s="62">
        <f t="shared" si="7"/>
        <v>4.166666666666663E-2</v>
      </c>
      <c r="W15" s="69">
        <f t="shared" si="8"/>
        <v>0.12499999999999989</v>
      </c>
    </row>
    <row r="16" spans="1:23" x14ac:dyDescent="0.25">
      <c r="A16" s="86"/>
      <c r="B16" s="86"/>
      <c r="C16" s="59"/>
      <c r="D16" s="60">
        <v>43258</v>
      </c>
      <c r="E16" s="61">
        <v>0.29166666666666669</v>
      </c>
      <c r="F16" s="61">
        <v>0.33333333333333331</v>
      </c>
      <c r="G16" s="62">
        <f t="shared" si="1"/>
        <v>4.166666666666663E-2</v>
      </c>
      <c r="H16" s="63">
        <f t="shared" si="2"/>
        <v>43259</v>
      </c>
      <c r="I16" s="63" t="s">
        <v>83</v>
      </c>
      <c r="J16" s="64">
        <v>0.29166666666666669</v>
      </c>
      <c r="K16" s="64">
        <v>0.33333333333333331</v>
      </c>
      <c r="L16" s="62">
        <f t="shared" si="3"/>
        <v>0</v>
      </c>
      <c r="M16" s="65">
        <f t="shared" si="4"/>
        <v>43265</v>
      </c>
      <c r="N16" s="66" t="s">
        <v>84</v>
      </c>
      <c r="O16" s="67">
        <v>0.29166666666666669</v>
      </c>
      <c r="P16" s="67">
        <v>0.33333333333333331</v>
      </c>
      <c r="Q16" s="62">
        <f t="shared" si="5"/>
        <v>4.166666666666663E-2</v>
      </c>
      <c r="R16" s="68">
        <f t="shared" si="6"/>
        <v>43273</v>
      </c>
      <c r="S16" s="63" t="s">
        <v>84</v>
      </c>
      <c r="T16" s="61">
        <v>0.29166666666666669</v>
      </c>
      <c r="U16" s="61">
        <v>0.33333333333333331</v>
      </c>
      <c r="V16" s="62">
        <f t="shared" si="7"/>
        <v>4.166666666666663E-2</v>
      </c>
      <c r="W16" s="69">
        <f t="shared" si="8"/>
        <v>0.12499999999999989</v>
      </c>
    </row>
    <row r="17" spans="1:23" x14ac:dyDescent="0.25">
      <c r="A17" s="71"/>
      <c r="B17" s="71"/>
      <c r="C17" s="59"/>
      <c r="D17" s="60">
        <v>43259</v>
      </c>
      <c r="E17" s="61">
        <v>0.29166666666666669</v>
      </c>
      <c r="F17" s="61">
        <v>0.33333333333333331</v>
      </c>
      <c r="G17" s="62">
        <f t="shared" si="1"/>
        <v>4.166666666666663E-2</v>
      </c>
      <c r="H17" s="63">
        <f t="shared" si="2"/>
        <v>43260</v>
      </c>
      <c r="I17" s="63" t="s">
        <v>83</v>
      </c>
      <c r="J17" s="64">
        <v>0.29166666666666669</v>
      </c>
      <c r="K17" s="64">
        <v>0.33333333333333331</v>
      </c>
      <c r="L17" s="62">
        <f t="shared" si="3"/>
        <v>0</v>
      </c>
      <c r="M17" s="65">
        <f t="shared" si="4"/>
        <v>43266</v>
      </c>
      <c r="N17" s="66" t="s">
        <v>84</v>
      </c>
      <c r="O17" s="67">
        <v>0.29166666666666669</v>
      </c>
      <c r="P17" s="67">
        <v>0.33333333333333331</v>
      </c>
      <c r="Q17" s="62">
        <f t="shared" si="5"/>
        <v>4.166666666666663E-2</v>
      </c>
      <c r="R17" s="68">
        <f t="shared" si="6"/>
        <v>43274</v>
      </c>
      <c r="S17" s="63" t="s">
        <v>84</v>
      </c>
      <c r="T17" s="61">
        <v>0.29166666666666669</v>
      </c>
      <c r="U17" s="61">
        <v>0.33333333333333331</v>
      </c>
      <c r="V17" s="62">
        <f t="shared" si="7"/>
        <v>4.166666666666663E-2</v>
      </c>
      <c r="W17" s="69">
        <f t="shared" si="8"/>
        <v>0.12499999999999989</v>
      </c>
    </row>
    <row r="18" spans="1:23" x14ac:dyDescent="0.25">
      <c r="A18" s="1"/>
      <c r="B18" s="1"/>
      <c r="C18" s="59"/>
      <c r="D18" s="60">
        <v>43260</v>
      </c>
      <c r="E18" s="61">
        <v>0.29166666666666669</v>
      </c>
      <c r="F18" s="61">
        <v>0.33333333333333331</v>
      </c>
      <c r="G18" s="62">
        <f t="shared" si="1"/>
        <v>4.166666666666663E-2</v>
      </c>
      <c r="H18" s="63">
        <f t="shared" si="2"/>
        <v>43261</v>
      </c>
      <c r="I18" s="63" t="s">
        <v>83</v>
      </c>
      <c r="J18" s="64">
        <v>0.29166666666666669</v>
      </c>
      <c r="K18" s="64">
        <v>0.33333333333333331</v>
      </c>
      <c r="L18" s="62">
        <f t="shared" si="3"/>
        <v>0</v>
      </c>
      <c r="M18" s="65">
        <f t="shared" si="4"/>
        <v>43267</v>
      </c>
      <c r="N18" s="66" t="s">
        <v>84</v>
      </c>
      <c r="O18" s="67">
        <v>0.29166666666666669</v>
      </c>
      <c r="P18" s="67">
        <v>0.33333333333333331</v>
      </c>
      <c r="Q18" s="62">
        <f t="shared" si="5"/>
        <v>4.166666666666663E-2</v>
      </c>
      <c r="R18" s="68">
        <f t="shared" si="6"/>
        <v>43275</v>
      </c>
      <c r="S18" s="63" t="s">
        <v>84</v>
      </c>
      <c r="T18" s="61">
        <v>0.29166666666666669</v>
      </c>
      <c r="U18" s="61">
        <v>0.33333333333333331</v>
      </c>
      <c r="V18" s="62">
        <f t="shared" si="7"/>
        <v>4.166666666666663E-2</v>
      </c>
      <c r="W18" s="69">
        <f t="shared" si="8"/>
        <v>0.12499999999999989</v>
      </c>
    </row>
    <row r="19" spans="1:23" x14ac:dyDescent="0.25">
      <c r="A19" s="1"/>
      <c r="B19" s="1"/>
      <c r="C19" s="59"/>
      <c r="D19" s="60">
        <v>43261</v>
      </c>
      <c r="E19" s="61">
        <v>0.29166666666666669</v>
      </c>
      <c r="F19" s="61">
        <v>0.33333333333333331</v>
      </c>
      <c r="G19" s="62">
        <f t="shared" si="1"/>
        <v>4.166666666666663E-2</v>
      </c>
      <c r="H19" s="63">
        <f t="shared" si="2"/>
        <v>43262</v>
      </c>
      <c r="I19" s="63" t="s">
        <v>83</v>
      </c>
      <c r="J19" s="64">
        <v>0.29166666666666669</v>
      </c>
      <c r="K19" s="64">
        <v>0.33333333333333331</v>
      </c>
      <c r="L19" s="62">
        <f t="shared" si="3"/>
        <v>0</v>
      </c>
      <c r="M19" s="65">
        <f t="shared" si="4"/>
        <v>43268</v>
      </c>
      <c r="N19" s="66" t="s">
        <v>84</v>
      </c>
      <c r="O19" s="67">
        <v>0.29166666666666669</v>
      </c>
      <c r="P19" s="67">
        <v>0.33333333333333331</v>
      </c>
      <c r="Q19" s="62">
        <f t="shared" si="5"/>
        <v>4.166666666666663E-2</v>
      </c>
      <c r="R19" s="68">
        <f t="shared" si="6"/>
        <v>43276</v>
      </c>
      <c r="S19" s="63" t="s">
        <v>84</v>
      </c>
      <c r="T19" s="61">
        <v>0.29166666666666669</v>
      </c>
      <c r="U19" s="61">
        <v>0.33333333333333331</v>
      </c>
      <c r="V19" s="62">
        <f t="shared" si="7"/>
        <v>4.166666666666663E-2</v>
      </c>
      <c r="W19" s="69">
        <f t="shared" si="8"/>
        <v>0.12499999999999989</v>
      </c>
    </row>
    <row r="20" spans="1:23" x14ac:dyDescent="0.25">
      <c r="A20" s="1"/>
      <c r="B20" s="1"/>
      <c r="C20" s="59"/>
      <c r="D20" s="60">
        <v>43262</v>
      </c>
      <c r="E20" s="61">
        <v>0.29166666666666669</v>
      </c>
      <c r="F20" s="61">
        <v>0.33333333333333331</v>
      </c>
      <c r="G20" s="62">
        <f t="shared" si="1"/>
        <v>4.166666666666663E-2</v>
      </c>
      <c r="H20" s="63">
        <f t="shared" si="2"/>
        <v>43263</v>
      </c>
      <c r="I20" s="63" t="s">
        <v>83</v>
      </c>
      <c r="J20" s="64">
        <v>0.29166666666666669</v>
      </c>
      <c r="K20" s="64">
        <v>0.33333333333333331</v>
      </c>
      <c r="L20" s="62">
        <f t="shared" si="3"/>
        <v>0</v>
      </c>
      <c r="M20" s="65">
        <f t="shared" si="4"/>
        <v>43269</v>
      </c>
      <c r="N20" s="66" t="s">
        <v>84</v>
      </c>
      <c r="O20" s="67">
        <v>0.29166666666666669</v>
      </c>
      <c r="P20" s="67">
        <v>0.33333333333333331</v>
      </c>
      <c r="Q20" s="62">
        <f t="shared" si="5"/>
        <v>4.166666666666663E-2</v>
      </c>
      <c r="R20" s="68">
        <f t="shared" si="6"/>
        <v>43277</v>
      </c>
      <c r="S20" s="63" t="s">
        <v>84</v>
      </c>
      <c r="T20" s="61">
        <v>0.29166666666666669</v>
      </c>
      <c r="U20" s="61">
        <v>0.33333333333333331</v>
      </c>
      <c r="V20" s="62">
        <f t="shared" si="7"/>
        <v>4.166666666666663E-2</v>
      </c>
      <c r="W20" s="69">
        <f t="shared" si="8"/>
        <v>0.12499999999999989</v>
      </c>
    </row>
    <row r="21" spans="1:23" x14ac:dyDescent="0.25">
      <c r="A21" s="1"/>
      <c r="B21" s="1"/>
      <c r="C21" s="59"/>
      <c r="D21" s="60">
        <v>43263</v>
      </c>
      <c r="E21" s="61">
        <v>0.29166666666666669</v>
      </c>
      <c r="F21" s="61">
        <v>0.33333333333333331</v>
      </c>
      <c r="G21" s="62">
        <f t="shared" si="1"/>
        <v>4.166666666666663E-2</v>
      </c>
      <c r="H21" s="63">
        <f t="shared" si="2"/>
        <v>43264</v>
      </c>
      <c r="I21" s="63" t="s">
        <v>83</v>
      </c>
      <c r="J21" s="64">
        <v>0.29166666666666669</v>
      </c>
      <c r="K21" s="64">
        <v>0.33333333333333331</v>
      </c>
      <c r="L21" s="62">
        <f t="shared" si="3"/>
        <v>0</v>
      </c>
      <c r="M21" s="65">
        <f t="shared" si="4"/>
        <v>43270</v>
      </c>
      <c r="N21" s="66" t="s">
        <v>84</v>
      </c>
      <c r="O21" s="67">
        <v>0.29166666666666669</v>
      </c>
      <c r="P21" s="67">
        <v>0.33333333333333331</v>
      </c>
      <c r="Q21" s="62">
        <f t="shared" si="5"/>
        <v>4.166666666666663E-2</v>
      </c>
      <c r="R21" s="68">
        <f t="shared" si="6"/>
        <v>43278</v>
      </c>
      <c r="S21" s="63" t="s">
        <v>84</v>
      </c>
      <c r="T21" s="61">
        <v>0.29166666666666669</v>
      </c>
      <c r="U21" s="61">
        <v>0.33333333333333331</v>
      </c>
      <c r="V21" s="62">
        <f t="shared" si="7"/>
        <v>4.166666666666663E-2</v>
      </c>
      <c r="W21" s="69">
        <f t="shared" si="8"/>
        <v>0.12499999999999989</v>
      </c>
    </row>
    <row r="22" spans="1:23" x14ac:dyDescent="0.25">
      <c r="A22" s="1"/>
      <c r="B22" s="1"/>
      <c r="C22" s="59"/>
      <c r="D22" s="60">
        <v>43264</v>
      </c>
      <c r="E22" s="61">
        <v>0.29166666666666669</v>
      </c>
      <c r="F22" s="61">
        <v>0.33333333333333331</v>
      </c>
      <c r="G22" s="62">
        <f t="shared" si="1"/>
        <v>4.166666666666663E-2</v>
      </c>
      <c r="H22" s="63">
        <f t="shared" si="2"/>
        <v>43265</v>
      </c>
      <c r="I22" s="63" t="s">
        <v>83</v>
      </c>
      <c r="J22" s="64">
        <v>0.29166666666666669</v>
      </c>
      <c r="K22" s="64">
        <v>0.33333333333333331</v>
      </c>
      <c r="L22" s="62">
        <f t="shared" si="3"/>
        <v>0</v>
      </c>
      <c r="M22" s="65">
        <f t="shared" si="4"/>
        <v>43271</v>
      </c>
      <c r="N22" s="66" t="s">
        <v>84</v>
      </c>
      <c r="O22" s="67">
        <v>0.29166666666666669</v>
      </c>
      <c r="P22" s="67">
        <v>0.33333333333333331</v>
      </c>
      <c r="Q22" s="62">
        <f t="shared" si="5"/>
        <v>4.166666666666663E-2</v>
      </c>
      <c r="R22" s="68">
        <f t="shared" si="6"/>
        <v>43279</v>
      </c>
      <c r="S22" s="63" t="s">
        <v>84</v>
      </c>
      <c r="T22" s="61">
        <v>0.29166666666666669</v>
      </c>
      <c r="U22" s="61">
        <v>0.33333333333333331</v>
      </c>
      <c r="V22" s="62">
        <f t="shared" si="7"/>
        <v>4.166666666666663E-2</v>
      </c>
      <c r="W22" s="69">
        <f t="shared" si="8"/>
        <v>0.12499999999999989</v>
      </c>
    </row>
    <row r="23" spans="1:23" x14ac:dyDescent="0.25">
      <c r="A23" s="1"/>
      <c r="B23" s="1"/>
      <c r="C23" s="59"/>
      <c r="D23" s="60">
        <v>43265</v>
      </c>
      <c r="E23" s="61">
        <v>0.29166666666666669</v>
      </c>
      <c r="F23" s="61">
        <v>0.33333333333333331</v>
      </c>
      <c r="G23" s="62">
        <f t="shared" si="1"/>
        <v>4.166666666666663E-2</v>
      </c>
      <c r="H23" s="63">
        <f t="shared" si="2"/>
        <v>43266</v>
      </c>
      <c r="I23" s="63" t="s">
        <v>83</v>
      </c>
      <c r="J23" s="64">
        <v>0.29166666666666669</v>
      </c>
      <c r="K23" s="64">
        <v>0.33333333333333331</v>
      </c>
      <c r="L23" s="62">
        <f t="shared" si="3"/>
        <v>0</v>
      </c>
      <c r="M23" s="65">
        <f t="shared" si="4"/>
        <v>43272</v>
      </c>
      <c r="N23" s="66" t="s">
        <v>84</v>
      </c>
      <c r="O23" s="67">
        <v>0.29166666666666669</v>
      </c>
      <c r="P23" s="67">
        <v>0.33333333333333331</v>
      </c>
      <c r="Q23" s="62">
        <f t="shared" si="5"/>
        <v>4.166666666666663E-2</v>
      </c>
      <c r="R23" s="68">
        <f t="shared" si="6"/>
        <v>43280</v>
      </c>
      <c r="S23" s="63" t="s">
        <v>84</v>
      </c>
      <c r="T23" s="61">
        <v>0.29166666666666669</v>
      </c>
      <c r="U23" s="61">
        <v>0.33333333333333331</v>
      </c>
      <c r="V23" s="62">
        <f t="shared" si="7"/>
        <v>4.166666666666663E-2</v>
      </c>
      <c r="W23" s="69">
        <f t="shared" si="8"/>
        <v>0.12499999999999989</v>
      </c>
    </row>
    <row r="24" spans="1:23" x14ac:dyDescent="0.25">
      <c r="A24" s="1"/>
      <c r="B24" s="1"/>
      <c r="C24" s="59"/>
      <c r="D24" s="60">
        <v>43266</v>
      </c>
      <c r="E24" s="61">
        <v>0.29166666666666669</v>
      </c>
      <c r="F24" s="61">
        <v>0.33333333333333331</v>
      </c>
      <c r="G24" s="62">
        <f t="shared" si="1"/>
        <v>4.166666666666663E-2</v>
      </c>
      <c r="H24" s="63">
        <f t="shared" si="2"/>
        <v>43267</v>
      </c>
      <c r="I24" s="63" t="s">
        <v>83</v>
      </c>
      <c r="J24" s="64">
        <v>0.29166666666666669</v>
      </c>
      <c r="K24" s="64">
        <v>0.33333333333333331</v>
      </c>
      <c r="L24" s="62">
        <f t="shared" si="3"/>
        <v>0</v>
      </c>
      <c r="M24" s="65">
        <f t="shared" si="4"/>
        <v>43273</v>
      </c>
      <c r="N24" s="66" t="s">
        <v>84</v>
      </c>
      <c r="O24" s="67">
        <v>0.29166666666666669</v>
      </c>
      <c r="P24" s="67">
        <v>0.33333333333333331</v>
      </c>
      <c r="Q24" s="62">
        <f t="shared" si="5"/>
        <v>4.166666666666663E-2</v>
      </c>
      <c r="R24" s="68">
        <f t="shared" si="6"/>
        <v>43281</v>
      </c>
      <c r="S24" s="63" t="s">
        <v>84</v>
      </c>
      <c r="T24" s="61">
        <v>0.29166666666666669</v>
      </c>
      <c r="U24" s="61">
        <v>0.33333333333333331</v>
      </c>
      <c r="V24" s="62">
        <f t="shared" si="7"/>
        <v>4.166666666666663E-2</v>
      </c>
      <c r="W24" s="69">
        <f t="shared" si="8"/>
        <v>0.12499999999999989</v>
      </c>
    </row>
    <row r="25" spans="1:23" x14ac:dyDescent="0.25">
      <c r="A25" s="1"/>
      <c r="B25" s="1"/>
      <c r="C25" s="59"/>
      <c r="D25" s="60">
        <v>43267</v>
      </c>
      <c r="E25" s="61">
        <v>0.29166666666666669</v>
      </c>
      <c r="F25" s="61">
        <v>0.33333333333333331</v>
      </c>
      <c r="G25" s="62">
        <f t="shared" si="1"/>
        <v>4.166666666666663E-2</v>
      </c>
      <c r="H25" s="63">
        <f t="shared" si="2"/>
        <v>43268</v>
      </c>
      <c r="I25" s="63" t="s">
        <v>83</v>
      </c>
      <c r="J25" s="64">
        <v>0.29166666666666669</v>
      </c>
      <c r="K25" s="64">
        <v>0.33333333333333331</v>
      </c>
      <c r="L25" s="62">
        <f t="shared" si="3"/>
        <v>0</v>
      </c>
      <c r="M25" s="65">
        <f t="shared" si="4"/>
        <v>43274</v>
      </c>
      <c r="N25" s="66" t="s">
        <v>84</v>
      </c>
      <c r="O25" s="67">
        <v>0.29166666666666669</v>
      </c>
      <c r="P25" s="67">
        <v>0.33333333333333331</v>
      </c>
      <c r="Q25" s="62">
        <f t="shared" si="5"/>
        <v>4.166666666666663E-2</v>
      </c>
      <c r="R25" s="68">
        <f t="shared" si="6"/>
        <v>43282</v>
      </c>
      <c r="S25" s="63" t="s">
        <v>84</v>
      </c>
      <c r="T25" s="61">
        <v>0.29166666666666669</v>
      </c>
      <c r="U25" s="61">
        <v>0.33333333333333331</v>
      </c>
      <c r="V25" s="62">
        <f t="shared" si="7"/>
        <v>4.166666666666663E-2</v>
      </c>
      <c r="W25" s="69">
        <f t="shared" si="8"/>
        <v>0.12499999999999989</v>
      </c>
    </row>
    <row r="26" spans="1:23" x14ac:dyDescent="0.25">
      <c r="A26" s="1"/>
      <c r="B26" s="1"/>
      <c r="C26" s="59"/>
      <c r="D26" s="60">
        <v>43268</v>
      </c>
      <c r="E26" s="61">
        <v>0.29166666666666669</v>
      </c>
      <c r="F26" s="61">
        <v>0.33333333333333331</v>
      </c>
      <c r="G26" s="62">
        <f t="shared" si="1"/>
        <v>4.166666666666663E-2</v>
      </c>
      <c r="H26" s="63">
        <f t="shared" si="2"/>
        <v>43269</v>
      </c>
      <c r="I26" s="63" t="s">
        <v>83</v>
      </c>
      <c r="J26" s="64">
        <v>0.29166666666666669</v>
      </c>
      <c r="K26" s="64">
        <v>0.33333333333333331</v>
      </c>
      <c r="L26" s="62">
        <f t="shared" si="3"/>
        <v>0</v>
      </c>
      <c r="M26" s="65">
        <f t="shared" si="4"/>
        <v>43275</v>
      </c>
      <c r="N26" s="66" t="s">
        <v>84</v>
      </c>
      <c r="O26" s="67">
        <v>0.29166666666666669</v>
      </c>
      <c r="P26" s="67">
        <v>0.33333333333333331</v>
      </c>
      <c r="Q26" s="62">
        <f t="shared" si="5"/>
        <v>4.166666666666663E-2</v>
      </c>
      <c r="R26" s="68">
        <f t="shared" si="6"/>
        <v>43283</v>
      </c>
      <c r="S26" s="63" t="s">
        <v>84</v>
      </c>
      <c r="T26" s="61">
        <v>0.29166666666666669</v>
      </c>
      <c r="U26" s="61">
        <v>0.33333333333333331</v>
      </c>
      <c r="V26" s="62">
        <f t="shared" si="7"/>
        <v>4.166666666666663E-2</v>
      </c>
      <c r="W26" s="69">
        <f t="shared" si="8"/>
        <v>0.12499999999999989</v>
      </c>
    </row>
    <row r="27" spans="1:23" x14ac:dyDescent="0.25">
      <c r="A27" s="1"/>
      <c r="B27" s="1"/>
      <c r="C27" s="59"/>
      <c r="D27" s="60">
        <v>43269</v>
      </c>
      <c r="E27" s="61">
        <v>0.29166666666666669</v>
      </c>
      <c r="F27" s="61">
        <v>0.33333333333333331</v>
      </c>
      <c r="G27" s="62">
        <f t="shared" si="1"/>
        <v>4.166666666666663E-2</v>
      </c>
      <c r="H27" s="63">
        <f t="shared" si="2"/>
        <v>43270</v>
      </c>
      <c r="I27" s="63" t="s">
        <v>83</v>
      </c>
      <c r="J27" s="64">
        <v>0.29166666666666669</v>
      </c>
      <c r="K27" s="64">
        <v>0.33333333333333331</v>
      </c>
      <c r="L27" s="62">
        <f t="shared" si="3"/>
        <v>0</v>
      </c>
      <c r="M27" s="65">
        <f t="shared" si="4"/>
        <v>43276</v>
      </c>
      <c r="N27" s="66" t="s">
        <v>84</v>
      </c>
      <c r="O27" s="67">
        <v>0.29166666666666669</v>
      </c>
      <c r="P27" s="67">
        <v>0.33333333333333331</v>
      </c>
      <c r="Q27" s="62">
        <f t="shared" si="5"/>
        <v>4.166666666666663E-2</v>
      </c>
      <c r="R27" s="68">
        <f t="shared" si="6"/>
        <v>43284</v>
      </c>
      <c r="S27" s="63" t="s">
        <v>84</v>
      </c>
      <c r="T27" s="61">
        <v>0.29166666666666669</v>
      </c>
      <c r="U27" s="61">
        <v>0.33333333333333331</v>
      </c>
      <c r="V27" s="62">
        <f t="shared" si="7"/>
        <v>4.166666666666663E-2</v>
      </c>
      <c r="W27" s="69">
        <f t="shared" si="8"/>
        <v>0.12499999999999989</v>
      </c>
    </row>
    <row r="28" spans="1:23" x14ac:dyDescent="0.25">
      <c r="A28" s="1"/>
      <c r="B28" s="1"/>
      <c r="C28" s="59"/>
      <c r="D28" s="60">
        <v>43270</v>
      </c>
      <c r="E28" s="61">
        <v>0.29166666666666669</v>
      </c>
      <c r="F28" s="61">
        <v>0.33333333333333331</v>
      </c>
      <c r="G28" s="62">
        <f t="shared" si="1"/>
        <v>4.166666666666663E-2</v>
      </c>
      <c r="H28" s="63">
        <f t="shared" si="2"/>
        <v>43271</v>
      </c>
      <c r="I28" s="63" t="s">
        <v>83</v>
      </c>
      <c r="J28" s="64">
        <v>0.29166666666666669</v>
      </c>
      <c r="K28" s="64">
        <v>0.33333333333333331</v>
      </c>
      <c r="L28" s="62">
        <f t="shared" si="3"/>
        <v>0</v>
      </c>
      <c r="M28" s="65">
        <f t="shared" si="4"/>
        <v>43277</v>
      </c>
      <c r="N28" s="66" t="s">
        <v>84</v>
      </c>
      <c r="O28" s="67">
        <v>0.29166666666666669</v>
      </c>
      <c r="P28" s="67">
        <v>0.33333333333333331</v>
      </c>
      <c r="Q28" s="62">
        <f t="shared" si="5"/>
        <v>4.166666666666663E-2</v>
      </c>
      <c r="R28" s="68">
        <f t="shared" si="6"/>
        <v>43285</v>
      </c>
      <c r="S28" s="63" t="s">
        <v>84</v>
      </c>
      <c r="T28" s="61">
        <v>0.29166666666666669</v>
      </c>
      <c r="U28" s="61">
        <v>0.33333333333333331</v>
      </c>
      <c r="V28" s="62">
        <f t="shared" si="7"/>
        <v>4.166666666666663E-2</v>
      </c>
      <c r="W28" s="69">
        <f t="shared" si="8"/>
        <v>0.12499999999999989</v>
      </c>
    </row>
    <row r="29" spans="1:23" ht="15.75" thickBot="1" x14ac:dyDescent="0.3">
      <c r="A29" s="1"/>
      <c r="B29" s="1"/>
      <c r="C29" s="59"/>
      <c r="D29" s="60">
        <v>43271</v>
      </c>
      <c r="E29" s="61">
        <v>0.29166666666666669</v>
      </c>
      <c r="F29" s="61">
        <v>0.33333333333333331</v>
      </c>
      <c r="G29" s="62">
        <f t="shared" si="1"/>
        <v>4.166666666666663E-2</v>
      </c>
      <c r="H29" s="63">
        <f t="shared" si="2"/>
        <v>43272</v>
      </c>
      <c r="I29" s="63" t="s">
        <v>83</v>
      </c>
      <c r="J29" s="64">
        <v>0.29166666666666669</v>
      </c>
      <c r="K29" s="64">
        <v>0.33333333333333331</v>
      </c>
      <c r="L29" s="62">
        <f t="shared" si="3"/>
        <v>0</v>
      </c>
      <c r="M29" s="65">
        <f t="shared" si="4"/>
        <v>43278</v>
      </c>
      <c r="N29" s="66" t="s">
        <v>84</v>
      </c>
      <c r="O29" s="67">
        <v>0.29166666666666669</v>
      </c>
      <c r="P29" s="67">
        <v>0.33333333333333331</v>
      </c>
      <c r="Q29" s="62">
        <f t="shared" si="5"/>
        <v>4.166666666666663E-2</v>
      </c>
      <c r="R29" s="68">
        <f t="shared" si="6"/>
        <v>43286</v>
      </c>
      <c r="S29" s="63" t="s">
        <v>84</v>
      </c>
      <c r="T29" s="61">
        <v>0.29166666666666669</v>
      </c>
      <c r="U29" s="61">
        <v>0.33333333333333331</v>
      </c>
      <c r="V29" s="62">
        <f t="shared" si="7"/>
        <v>4.166666666666663E-2</v>
      </c>
      <c r="W29" s="69">
        <f t="shared" si="8"/>
        <v>0.12499999999999989</v>
      </c>
    </row>
    <row r="30" spans="1:23" ht="15.75" thickBot="1" x14ac:dyDescent="0.3">
      <c r="C30" s="88" t="s">
        <v>85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90"/>
    </row>
    <row r="31" spans="1:23" x14ac:dyDescent="0.25"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</row>
    <row r="32" spans="1:23" x14ac:dyDescent="0.25"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</row>
    <row r="33" spans="3:17" x14ac:dyDescent="0.25"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</row>
    <row r="34" spans="3:17" x14ac:dyDescent="0.25"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3:17" ht="15.75" thickBot="1" x14ac:dyDescent="0.3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</row>
  </sheetData>
  <sheetProtection algorithmName="SHA-512" hashValue="8puXZLhz63x6AhvbmHqOJxjTyT5UhoCskkvY8O4//I0T/7o0iO9ijLOSLVpIvTFFg3yW9KHF4obtYrjm+IG/Hw==" saltValue="MEMY/Ygqpe658bWNYqRmAQ==" spinCount="100000" sheet="1" objects="1" scenarios="1" selectLockedCells="1"/>
  <mergeCells count="2">
    <mergeCell ref="C30:Q30"/>
    <mergeCell ref="C31:Q35"/>
  </mergeCells>
  <dataValidations disablePrompts="1" count="1">
    <dataValidation type="list" allowBlank="1" showInputMessage="1" showErrorMessage="1" sqref="N7:N29 S7:S29 I7:I29" xr:uid="{00000000-0002-0000-0900-000000000000}">
      <formula1>"Sim, Não"</formula1>
    </dataValidation>
  </dataValidations>
  <hyperlinks>
    <hyperlink ref="A12:B12" location="'D6'!B12" display="'D6'!B12" xr:uid="{8F422CA5-8401-4011-A8CF-898F96B5CCC8}"/>
    <hyperlink ref="A11:B11" location="'D5'!B11" display="'D5'!B11" xr:uid="{E428E57C-6470-420F-AB1B-B1C4A26E80A9}"/>
    <hyperlink ref="A10:B10" location="'D4'!B10" display="'D4'!B10" xr:uid="{F21097B6-E6F0-49A0-B57A-228E133A76FF}"/>
    <hyperlink ref="A9:B9" location="'D3'!B9" display="'D3'!B9" xr:uid="{B3994746-4C43-402F-9F98-89B4D01BA323}"/>
    <hyperlink ref="A7:B7" location="'D1'!B7" display="'D1'!B7" xr:uid="{87CF408C-3507-43E7-9478-9D012D3C087C}"/>
    <hyperlink ref="A8:B8" location="'D2'!B8" display="'D2'!B8" xr:uid="{DD9ECF2B-FC2D-43BA-B691-97DFD6A8F10C}"/>
    <hyperlink ref="B12" location="'Noç. Dir. Processual Penal '!A1" display="'Noç. Dir. Processual Penal '!A1" xr:uid="{A23339C8-2540-4D74-BD97-926C24D9A441}"/>
    <hyperlink ref="B11" location="'Noç. Dir. Penal '!A1" display="'Noç. Dir. Penal '!A1" xr:uid="{7B298FEB-C510-43EA-9E55-6BCC73B1E9F1}"/>
    <hyperlink ref="B10" location="'Noç. Dir. Processual Civil'!A1" display="'Noç. Dir. Processual Civil'!A1" xr:uid="{E53B7D69-B934-432B-8F84-526C7F6D0E45}"/>
    <hyperlink ref="B9" location="'Noç. Dir. Civil'!A1" display="'Noç. Dir. Civil'!A1" xr:uid="{3D2063C4-7F70-4BA2-9043-E1F715789F96}"/>
    <hyperlink ref="B8" location="'Noç. Dir. Constitucional'!A1" display="'Noç. Dir. Constitucional'!A1" xr:uid="{DC7BFB6E-FA7D-4464-ACA5-86A8B504E820}"/>
    <hyperlink ref="B7" location="'Noç. Dir. Administrativo'!A1" display="'Noç. Dir. Administrativo'!A1" xr:uid="{456F2178-35BC-4CE8-AD1A-4AC36357B57A}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showGridLines="0" workbookViewId="0">
      <selection activeCell="D18" sqref="D18"/>
    </sheetView>
  </sheetViews>
  <sheetFormatPr defaultColWidth="0" defaultRowHeight="15" zeroHeight="1" x14ac:dyDescent="0.25"/>
  <cols>
    <col min="1" max="1" width="24.42578125" bestFit="1" customWidth="1"/>
    <col min="2" max="2" width="59.42578125" bestFit="1" customWidth="1"/>
    <col min="3" max="4" width="9.140625" customWidth="1"/>
    <col min="5" max="5" width="2.42578125" customWidth="1"/>
    <col min="6" max="7" width="9.140625" customWidth="1"/>
    <col min="8" max="8" width="6.7109375" customWidth="1"/>
    <col min="9" max="16384" width="9.140625" hidden="1"/>
  </cols>
  <sheetData>
    <row r="1" spans="1:8" x14ac:dyDescent="0.25">
      <c r="A1" s="20"/>
      <c r="B1" s="20"/>
      <c r="C1" s="20"/>
      <c r="D1" s="20"/>
      <c r="E1" s="20"/>
      <c r="F1" s="20"/>
      <c r="G1" s="20"/>
      <c r="H1" s="20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/>
    <row r="5" spans="1:8" x14ac:dyDescent="0.25"/>
    <row r="6" spans="1:8" ht="23.25" x14ac:dyDescent="0.35">
      <c r="A6" s="5" t="s">
        <v>146</v>
      </c>
      <c r="B6" s="6"/>
    </row>
    <row r="7" spans="1:8" x14ac:dyDescent="0.25">
      <c r="A7" s="2" t="s">
        <v>9</v>
      </c>
      <c r="B7" s="3" t="s">
        <v>147</v>
      </c>
      <c r="C7" s="3"/>
    </row>
    <row r="8" spans="1:8" x14ac:dyDescent="0.25">
      <c r="A8" s="2" t="s">
        <v>10</v>
      </c>
      <c r="B8" s="73">
        <v>43878</v>
      </c>
      <c r="C8" s="3"/>
    </row>
    <row r="9" spans="1:8" x14ac:dyDescent="0.25">
      <c r="A9" s="2" t="s">
        <v>11</v>
      </c>
      <c r="B9" s="3" t="s">
        <v>148</v>
      </c>
      <c r="C9" s="3"/>
    </row>
    <row r="10" spans="1:8" x14ac:dyDescent="0.25">
      <c r="A10" s="2" t="s">
        <v>12</v>
      </c>
      <c r="B10" s="3"/>
      <c r="C10" s="3"/>
    </row>
    <row r="11" spans="1:8" x14ac:dyDescent="0.25">
      <c r="A11" s="2" t="s">
        <v>13</v>
      </c>
      <c r="B11" s="74" t="s">
        <v>149</v>
      </c>
      <c r="C11" s="3"/>
    </row>
    <row r="12" spans="1:8" x14ac:dyDescent="0.25">
      <c r="A12" s="2" t="s">
        <v>14</v>
      </c>
      <c r="B12" s="72" t="s">
        <v>150</v>
      </c>
    </row>
    <row r="13" spans="1:8" x14ac:dyDescent="0.25">
      <c r="A13" s="2" t="s">
        <v>15</v>
      </c>
      <c r="B13" s="74" t="s">
        <v>151</v>
      </c>
      <c r="C13" s="3"/>
    </row>
    <row r="14" spans="1:8" x14ac:dyDescent="0.25">
      <c r="A14" s="2" t="s">
        <v>16</v>
      </c>
      <c r="B14" s="3" t="s">
        <v>152</v>
      </c>
      <c r="C14" s="3"/>
    </row>
    <row r="15" spans="1:8" x14ac:dyDescent="0.25">
      <c r="A15" s="2" t="s">
        <v>17</v>
      </c>
      <c r="B15" s="3" t="s">
        <v>153</v>
      </c>
    </row>
    <row r="16" spans="1:8" x14ac:dyDescent="0.25">
      <c r="A16" s="2" t="s">
        <v>18</v>
      </c>
      <c r="B16" s="3" t="s">
        <v>154</v>
      </c>
    </row>
    <row r="17" spans="1:2" x14ac:dyDescent="0.25">
      <c r="A17" s="2" t="s">
        <v>19</v>
      </c>
      <c r="B17" s="73">
        <v>43968</v>
      </c>
    </row>
    <row r="18" spans="1:2" x14ac:dyDescent="0.25"/>
    <row r="19" spans="1:2" x14ac:dyDescent="0.25"/>
    <row r="20" spans="1:2" x14ac:dyDescent="0.25"/>
    <row r="21" spans="1:2" x14ac:dyDescent="0.25"/>
    <row r="22" spans="1:2" x14ac:dyDescent="0.25"/>
    <row r="23" spans="1:2" x14ac:dyDescent="0.25"/>
    <row r="24" spans="1:2" x14ac:dyDescent="0.25"/>
    <row r="25" spans="1:2" x14ac:dyDescent="0.25"/>
    <row r="26" spans="1:2" x14ac:dyDescent="0.25"/>
    <row r="27" spans="1:2" x14ac:dyDescent="0.25"/>
    <row r="28" spans="1:2" x14ac:dyDescent="0.25"/>
    <row r="29" spans="1:2" x14ac:dyDescent="0.25"/>
    <row r="30" spans="1:2" hidden="1" x14ac:dyDescent="0.25"/>
    <row r="31" spans="1:2" hidden="1" x14ac:dyDescent="0.25"/>
    <row r="32" spans="1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sheetProtection algorithmName="SHA-512" hashValue="zw43Ui75QrLjDpMHK1rSA7UoWIHOcvS9prp2ipjazn27k2gCI+21zajSMF/NNEoUh8krgeWGOj6CviFjV/TOVA==" saltValue="RpuG06dQEDaAQLM6UrFwAg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tabSelected="1" workbookViewId="0">
      <selection activeCell="H28" sqref="H28"/>
    </sheetView>
  </sheetViews>
  <sheetFormatPr defaultColWidth="0" defaultRowHeight="15" zeroHeight="1" x14ac:dyDescent="0.25"/>
  <cols>
    <col min="1" max="1" width="3.140625" bestFit="1" customWidth="1"/>
    <col min="2" max="2" width="51" bestFit="1" customWidth="1"/>
    <col min="3" max="3" width="11.5703125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5" bestFit="1" customWidth="1"/>
    <col min="8" max="8" width="13.42578125" bestFit="1" customWidth="1"/>
    <col min="9" max="9" width="3.28515625" customWidth="1"/>
    <col min="10" max="16384" width="9.140625" hidden="1"/>
  </cols>
  <sheetData>
    <row r="1" spans="1:9" s="20" customFormat="1" x14ac:dyDescent="0.25"/>
    <row r="2" spans="1:9" s="20" customFormat="1" x14ac:dyDescent="0.25"/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4"/>
      <c r="B4" s="24"/>
      <c r="C4" s="24"/>
      <c r="D4" s="24"/>
      <c r="E4" s="24"/>
      <c r="F4" s="24"/>
      <c r="G4" s="24"/>
      <c r="H4" s="24"/>
    </row>
    <row r="5" spans="1:9" x14ac:dyDescent="0.25">
      <c r="A5" s="24"/>
      <c r="B5" s="24"/>
      <c r="C5" s="24"/>
      <c r="D5" s="24"/>
      <c r="E5" s="24"/>
      <c r="F5" s="24"/>
      <c r="G5" s="24"/>
      <c r="H5" s="24"/>
    </row>
    <row r="6" spans="1:9" ht="18.75" x14ac:dyDescent="0.25">
      <c r="A6" s="24"/>
      <c r="B6" s="25" t="s">
        <v>8</v>
      </c>
      <c r="C6" s="26">
        <f>'Quadro de horários'!K5</f>
        <v>1.1874999999999998</v>
      </c>
      <c r="D6" s="24"/>
      <c r="E6" s="27"/>
      <c r="F6" s="24"/>
      <c r="G6" s="24"/>
      <c r="H6" s="24"/>
    </row>
    <row r="7" spans="1:9" x14ac:dyDescent="0.25">
      <c r="A7" s="24"/>
      <c r="B7" s="24"/>
      <c r="C7" s="24"/>
      <c r="D7" s="24"/>
      <c r="E7" s="24"/>
      <c r="F7" s="28">
        <f>SUM(F10:F29)</f>
        <v>48</v>
      </c>
      <c r="G7" s="24"/>
      <c r="H7" s="24"/>
    </row>
    <row r="8" spans="1:9" x14ac:dyDescent="0.25">
      <c r="A8" s="77" t="s">
        <v>0</v>
      </c>
      <c r="B8" s="75" t="s">
        <v>1</v>
      </c>
      <c r="C8" s="75" t="s">
        <v>2</v>
      </c>
      <c r="D8" s="75" t="s">
        <v>3</v>
      </c>
      <c r="E8" s="75" t="s">
        <v>4</v>
      </c>
      <c r="F8" s="75" t="s">
        <v>5</v>
      </c>
      <c r="G8" s="75" t="s">
        <v>6</v>
      </c>
      <c r="H8" s="29" t="s">
        <v>7</v>
      </c>
    </row>
    <row r="9" spans="1:9" x14ac:dyDescent="0.25">
      <c r="A9" s="78"/>
      <c r="B9" s="76"/>
      <c r="C9" s="76"/>
      <c r="D9" s="76"/>
      <c r="E9" s="76"/>
      <c r="F9" s="76"/>
      <c r="G9" s="76"/>
      <c r="H9" s="30">
        <f>SUM(H10:H1048576)</f>
        <v>0.49999999999999994</v>
      </c>
    </row>
    <row r="10" spans="1:9" ht="15.75" x14ac:dyDescent="0.25">
      <c r="A10" s="31">
        <v>1</v>
      </c>
      <c r="B10" s="32" t="s">
        <v>145</v>
      </c>
      <c r="C10" s="33" t="s">
        <v>90</v>
      </c>
      <c r="D10" s="34">
        <v>1</v>
      </c>
      <c r="E10" s="35">
        <v>8</v>
      </c>
      <c r="F10" s="34">
        <f>E10*D10</f>
        <v>8</v>
      </c>
      <c r="G10" s="36">
        <v>0.95833333333333337</v>
      </c>
      <c r="H10" s="37">
        <v>8.3333333333333329E-2</v>
      </c>
    </row>
    <row r="11" spans="1:9" ht="15.75" x14ac:dyDescent="0.25">
      <c r="A11" s="31">
        <v>2</v>
      </c>
      <c r="B11" s="32" t="s">
        <v>86</v>
      </c>
      <c r="C11" s="33" t="s">
        <v>90</v>
      </c>
      <c r="D11" s="34">
        <v>1</v>
      </c>
      <c r="E11" s="35">
        <v>8</v>
      </c>
      <c r="F11" s="34">
        <f t="shared" ref="F11:F15" si="0">E11*D11</f>
        <v>8</v>
      </c>
      <c r="G11" s="36">
        <v>0.95833333333333337</v>
      </c>
      <c r="H11" s="37">
        <v>8.3333333333333329E-2</v>
      </c>
    </row>
    <row r="12" spans="1:9" ht="15.75" x14ac:dyDescent="0.25">
      <c r="A12" s="31">
        <v>3</v>
      </c>
      <c r="B12" s="32" t="s">
        <v>87</v>
      </c>
      <c r="C12" s="33" t="s">
        <v>90</v>
      </c>
      <c r="D12" s="34">
        <v>1</v>
      </c>
      <c r="E12" s="35">
        <v>8</v>
      </c>
      <c r="F12" s="34">
        <f t="shared" si="0"/>
        <v>8</v>
      </c>
      <c r="G12" s="36">
        <v>0.95833333333333337</v>
      </c>
      <c r="H12" s="37">
        <v>8.3333333333333329E-2</v>
      </c>
    </row>
    <row r="13" spans="1:9" ht="15.75" x14ac:dyDescent="0.25">
      <c r="A13" s="31">
        <v>4</v>
      </c>
      <c r="B13" s="32" t="s">
        <v>88</v>
      </c>
      <c r="C13" s="33" t="s">
        <v>90</v>
      </c>
      <c r="D13" s="34">
        <v>1</v>
      </c>
      <c r="E13" s="35">
        <v>8</v>
      </c>
      <c r="F13" s="34">
        <f t="shared" si="0"/>
        <v>8</v>
      </c>
      <c r="G13" s="36">
        <v>0.95833333333333337</v>
      </c>
      <c r="H13" s="37">
        <v>8.3333333333333329E-2</v>
      </c>
    </row>
    <row r="14" spans="1:9" ht="15.75" x14ac:dyDescent="0.25">
      <c r="A14" s="31">
        <v>5</v>
      </c>
      <c r="B14" s="32" t="s">
        <v>89</v>
      </c>
      <c r="C14" s="33" t="s">
        <v>90</v>
      </c>
      <c r="D14" s="34">
        <v>1</v>
      </c>
      <c r="E14" s="35">
        <v>8</v>
      </c>
      <c r="F14" s="34">
        <f t="shared" si="0"/>
        <v>8</v>
      </c>
      <c r="G14" s="36">
        <v>0.95833333333333337</v>
      </c>
      <c r="H14" s="37">
        <v>8.3333333333333329E-2</v>
      </c>
    </row>
    <row r="15" spans="1:9" ht="15.75" x14ac:dyDescent="0.25">
      <c r="A15" s="31">
        <v>6</v>
      </c>
      <c r="B15" s="32" t="s">
        <v>91</v>
      </c>
      <c r="C15" s="33" t="s">
        <v>90</v>
      </c>
      <c r="D15" s="34">
        <v>1</v>
      </c>
      <c r="E15" s="35">
        <v>8</v>
      </c>
      <c r="F15" s="34">
        <f t="shared" si="0"/>
        <v>8</v>
      </c>
      <c r="G15" s="36">
        <v>0.95833333333333337</v>
      </c>
      <c r="H15" s="37">
        <v>8.3333333333333329E-2</v>
      </c>
    </row>
    <row r="16" spans="1:9" ht="15.75" x14ac:dyDescent="0.25">
      <c r="A16" s="31"/>
      <c r="B16" s="38"/>
      <c r="C16" s="33"/>
      <c r="D16" s="34"/>
      <c r="E16" s="35"/>
      <c r="F16" s="34"/>
      <c r="G16" s="36"/>
      <c r="H16" s="37"/>
    </row>
    <row r="17" spans="1:9" ht="15.75" x14ac:dyDescent="0.25">
      <c r="A17" s="31"/>
      <c r="B17" s="39"/>
      <c r="C17" s="33"/>
      <c r="D17" s="34"/>
      <c r="E17" s="35"/>
      <c r="F17" s="34"/>
      <c r="G17" s="36"/>
      <c r="H17" s="37"/>
    </row>
    <row r="18" spans="1:9" ht="15.75" x14ac:dyDescent="0.25">
      <c r="A18" s="31"/>
      <c r="B18" s="39"/>
      <c r="C18" s="33"/>
      <c r="D18" s="34"/>
      <c r="E18" s="35"/>
      <c r="F18" s="34"/>
      <c r="G18" s="36"/>
      <c r="H18" s="37"/>
    </row>
    <row r="19" spans="1:9" ht="15.75" x14ac:dyDescent="0.25">
      <c r="A19" s="31"/>
      <c r="B19" s="39"/>
      <c r="C19" s="33"/>
      <c r="D19" s="34"/>
      <c r="E19" s="35"/>
      <c r="F19" s="34"/>
      <c r="G19" s="36"/>
      <c r="H19" s="37"/>
    </row>
    <row r="20" spans="1:9" ht="15.75" x14ac:dyDescent="0.25">
      <c r="A20" s="39"/>
      <c r="B20" s="39"/>
      <c r="C20" s="39"/>
      <c r="D20" s="39"/>
      <c r="E20" s="40"/>
      <c r="F20" s="34"/>
      <c r="G20" s="36"/>
      <c r="H20" s="37"/>
    </row>
    <row r="21" spans="1:9" ht="15.75" x14ac:dyDescent="0.25">
      <c r="A21" s="39"/>
      <c r="B21" s="39"/>
      <c r="C21" s="39"/>
      <c r="D21" s="39"/>
      <c r="E21" s="40"/>
      <c r="F21" s="34"/>
      <c r="G21" s="36"/>
      <c r="H21" s="37"/>
    </row>
    <row r="22" spans="1:9" ht="15.75" x14ac:dyDescent="0.25">
      <c r="A22" s="39"/>
      <c r="B22" s="39"/>
      <c r="C22" s="39"/>
      <c r="D22" s="39"/>
      <c r="E22" s="40"/>
      <c r="F22" s="34"/>
      <c r="G22" s="36"/>
      <c r="H22" s="37"/>
    </row>
    <row r="23" spans="1:9" ht="15.75" x14ac:dyDescent="0.25">
      <c r="A23" s="39"/>
      <c r="B23" s="39"/>
      <c r="C23" s="39"/>
      <c r="D23" s="39"/>
      <c r="E23" s="40"/>
      <c r="F23" s="34"/>
      <c r="G23" s="36"/>
      <c r="H23" s="41"/>
    </row>
    <row r="24" spans="1:9" ht="15.75" x14ac:dyDescent="0.25">
      <c r="A24" s="39"/>
      <c r="B24" s="39"/>
      <c r="C24" s="39"/>
      <c r="D24" s="39"/>
      <c r="E24" s="40"/>
      <c r="F24" s="34"/>
      <c r="G24" s="36"/>
      <c r="H24" s="41"/>
    </row>
    <row r="25" spans="1:9" ht="15.75" x14ac:dyDescent="0.25">
      <c r="A25" s="39"/>
      <c r="B25" s="39"/>
      <c r="C25" s="39"/>
      <c r="D25" s="39"/>
      <c r="E25" s="40"/>
      <c r="F25" s="34"/>
      <c r="G25" s="36"/>
      <c r="H25" s="41"/>
    </row>
    <row r="26" spans="1:9" ht="15.75" x14ac:dyDescent="0.25">
      <c r="A26" s="39"/>
      <c r="B26" s="39"/>
      <c r="C26" s="39"/>
      <c r="D26" s="39"/>
      <c r="E26" s="40"/>
      <c r="F26" s="34"/>
      <c r="G26" s="36"/>
      <c r="H26" s="41"/>
    </row>
    <row r="27" spans="1:9" ht="15.75" x14ac:dyDescent="0.25">
      <c r="A27" s="39"/>
      <c r="B27" s="39"/>
      <c r="C27" s="39"/>
      <c r="D27" s="39"/>
      <c r="E27" s="40"/>
      <c r="F27" s="34"/>
      <c r="G27" s="36"/>
      <c r="H27" s="41"/>
    </row>
    <row r="28" spans="1:9" ht="15.75" x14ac:dyDescent="0.25">
      <c r="A28" s="42"/>
      <c r="B28" s="42"/>
      <c r="C28" s="42"/>
      <c r="D28" s="42"/>
      <c r="E28" s="43"/>
      <c r="F28" s="34"/>
      <c r="G28" s="36"/>
      <c r="H28" s="44"/>
    </row>
    <row r="29" spans="1:9" ht="15.75" x14ac:dyDescent="0.25">
      <c r="A29" s="42"/>
      <c r="B29" s="42"/>
      <c r="C29" s="42"/>
      <c r="D29" s="42"/>
      <c r="E29" s="43"/>
      <c r="F29" s="34"/>
      <c r="G29" s="36"/>
      <c r="H29" s="44"/>
    </row>
    <row r="30" spans="1:9" ht="15.75" x14ac:dyDescent="0.25">
      <c r="A30" s="45"/>
      <c r="B30" s="45"/>
      <c r="C30" s="45"/>
      <c r="D30" s="45"/>
      <c r="E30" s="46"/>
      <c r="F30" s="47"/>
      <c r="G30" s="48"/>
      <c r="H30" s="49"/>
    </row>
    <row r="31" spans="1:9" ht="3" customHeight="1" x14ac:dyDescent="0.25">
      <c r="A31" s="4"/>
      <c r="B31" s="4"/>
      <c r="C31" s="4"/>
      <c r="D31" s="4"/>
      <c r="E31" s="4"/>
      <c r="F31" s="4"/>
      <c r="G31" s="4"/>
      <c r="H31" s="4"/>
      <c r="I31" s="4"/>
    </row>
  </sheetData>
  <sheetProtection algorithmName="SHA-512" hashValue="/i8qFB6n4gWXbR6cfNptlGwExoZ3D1WHyIrBsY32GPzzijMThl/xxFZvOBrzy0G6yoqYLEPb3Zj6ASsegdYutA==" saltValue="cMXzZhMMIuaOaUZ0uMXh7w==" spinCount="100000" sheet="1" objects="1" scenarios="1" selectLockedCells="1"/>
  <mergeCells count="7">
    <mergeCell ref="G8:G9"/>
    <mergeCell ref="A8:A9"/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showGridLines="0" workbookViewId="0">
      <selection activeCell="K10" sqref="K10"/>
    </sheetView>
  </sheetViews>
  <sheetFormatPr defaultColWidth="0" defaultRowHeight="15" x14ac:dyDescent="0.25"/>
  <cols>
    <col min="1" max="2" width="9.140625" customWidth="1"/>
    <col min="3" max="9" width="15.85546875" customWidth="1"/>
    <col min="10" max="10" width="9.140625" customWidth="1"/>
    <col min="11" max="11" width="12.42578125" bestFit="1" customWidth="1"/>
    <col min="12" max="16384" width="9.140625" hidden="1"/>
  </cols>
  <sheetData>
    <row r="1" spans="1:1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1" ht="15" customHeight="1" x14ac:dyDescent="0.25">
      <c r="A5" s="84" t="s">
        <v>20</v>
      </c>
      <c r="B5" s="84"/>
      <c r="C5" s="79">
        <f>COUNTIF(C9:C100,"Estudar")*$A$7</f>
        <v>2.0833333333333332E-2</v>
      </c>
      <c r="D5" s="79">
        <f t="shared" ref="D5:I5" si="0">COUNTIF(D9:D100,"Estudar")*$A$7</f>
        <v>0.25</v>
      </c>
      <c r="E5" s="79">
        <f t="shared" si="0"/>
        <v>0.20833333333333331</v>
      </c>
      <c r="F5" s="79">
        <f t="shared" si="0"/>
        <v>0.25</v>
      </c>
      <c r="G5" s="79">
        <f t="shared" si="0"/>
        <v>0.14583333333333331</v>
      </c>
      <c r="H5" s="79">
        <f t="shared" si="0"/>
        <v>0.29166666666666663</v>
      </c>
      <c r="I5" s="79">
        <f t="shared" si="0"/>
        <v>2.0833333333333332E-2</v>
      </c>
      <c r="J5" s="83" t="s">
        <v>68</v>
      </c>
      <c r="K5" s="79">
        <f>SUM(C5:I5)</f>
        <v>1.1874999999999998</v>
      </c>
    </row>
    <row r="6" spans="1:11" ht="15" customHeight="1" x14ac:dyDescent="0.25">
      <c r="A6" s="85"/>
      <c r="B6" s="85"/>
      <c r="C6" s="80"/>
      <c r="D6" s="80"/>
      <c r="E6" s="80"/>
      <c r="F6" s="80"/>
      <c r="G6" s="80"/>
      <c r="H6" s="80"/>
      <c r="I6" s="80"/>
      <c r="J6" s="83"/>
      <c r="K6" s="80"/>
    </row>
    <row r="7" spans="1:11" x14ac:dyDescent="0.25">
      <c r="A7" s="101">
        <v>2.0833333333333332E-2</v>
      </c>
      <c r="B7" s="102"/>
      <c r="C7" s="103"/>
      <c r="D7" s="104"/>
      <c r="E7" s="104"/>
      <c r="F7" s="104"/>
      <c r="G7" s="104"/>
      <c r="H7" s="104"/>
      <c r="I7" s="104"/>
      <c r="J7" s="24"/>
      <c r="K7" s="24"/>
    </row>
    <row r="8" spans="1:11" x14ac:dyDescent="0.25">
      <c r="A8" s="81" t="s">
        <v>21</v>
      </c>
      <c r="B8" s="82"/>
      <c r="C8" s="50" t="s">
        <v>22</v>
      </c>
      <c r="D8" s="50" t="s">
        <v>23</v>
      </c>
      <c r="E8" s="50" t="s">
        <v>24</v>
      </c>
      <c r="F8" s="50" t="s">
        <v>25</v>
      </c>
      <c r="G8" s="50" t="s">
        <v>26</v>
      </c>
      <c r="H8" s="50" t="s">
        <v>27</v>
      </c>
      <c r="I8" s="51" t="s">
        <v>28</v>
      </c>
      <c r="J8" s="24"/>
      <c r="K8" s="24"/>
    </row>
    <row r="9" spans="1:11" x14ac:dyDescent="0.25">
      <c r="A9" s="52" t="s">
        <v>29</v>
      </c>
      <c r="B9" s="52" t="s">
        <v>30</v>
      </c>
      <c r="C9" s="53" t="s">
        <v>34</v>
      </c>
      <c r="D9" s="53"/>
      <c r="E9" s="53"/>
      <c r="F9" s="53"/>
      <c r="G9" s="54"/>
      <c r="H9" s="53"/>
      <c r="I9" s="53"/>
      <c r="J9" s="24"/>
      <c r="K9" s="24"/>
    </row>
    <row r="10" spans="1:11" x14ac:dyDescent="0.25">
      <c r="A10" s="52" t="s">
        <v>30</v>
      </c>
      <c r="B10" s="52" t="s">
        <v>31</v>
      </c>
      <c r="C10" s="53"/>
      <c r="D10" s="53"/>
      <c r="E10" s="53" t="s">
        <v>32</v>
      </c>
      <c r="F10" s="53"/>
      <c r="G10" s="53"/>
      <c r="H10" s="53"/>
      <c r="I10" s="53"/>
      <c r="J10" s="24"/>
      <c r="K10" s="24"/>
    </row>
    <row r="11" spans="1:11" x14ac:dyDescent="0.25">
      <c r="A11" s="52" t="s">
        <v>31</v>
      </c>
      <c r="B11" s="52" t="s">
        <v>33</v>
      </c>
      <c r="C11" s="53"/>
      <c r="D11" s="53" t="s">
        <v>32</v>
      </c>
      <c r="E11" s="53" t="s">
        <v>32</v>
      </c>
      <c r="F11" s="53" t="s">
        <v>32</v>
      </c>
      <c r="G11" s="53" t="s">
        <v>32</v>
      </c>
      <c r="H11" s="53" t="s">
        <v>32</v>
      </c>
      <c r="I11" s="53"/>
      <c r="J11" s="24"/>
      <c r="K11" s="24"/>
    </row>
    <row r="12" spans="1:11" x14ac:dyDescent="0.25">
      <c r="A12" s="52" t="s">
        <v>33</v>
      </c>
      <c r="B12" s="52" t="s">
        <v>35</v>
      </c>
      <c r="C12" s="53"/>
      <c r="D12" s="53" t="s">
        <v>32</v>
      </c>
      <c r="E12" s="53" t="s">
        <v>32</v>
      </c>
      <c r="F12" s="53" t="s">
        <v>32</v>
      </c>
      <c r="G12" s="53" t="s">
        <v>32</v>
      </c>
      <c r="H12" s="53" t="s">
        <v>32</v>
      </c>
      <c r="I12" s="53"/>
      <c r="J12" s="24"/>
      <c r="K12" s="24"/>
    </row>
    <row r="13" spans="1:11" x14ac:dyDescent="0.25">
      <c r="A13" s="52" t="s">
        <v>35</v>
      </c>
      <c r="B13" s="52" t="s">
        <v>36</v>
      </c>
      <c r="C13" s="53"/>
      <c r="D13" s="53" t="s">
        <v>32</v>
      </c>
      <c r="E13" s="53"/>
      <c r="F13" s="53" t="s">
        <v>32</v>
      </c>
      <c r="G13" s="53" t="s">
        <v>32</v>
      </c>
      <c r="H13" s="53" t="s">
        <v>32</v>
      </c>
      <c r="I13" s="53"/>
      <c r="J13" s="24"/>
      <c r="K13" s="24"/>
    </row>
    <row r="14" spans="1:11" x14ac:dyDescent="0.25">
      <c r="A14" s="52" t="s">
        <v>36</v>
      </c>
      <c r="B14" s="52" t="s">
        <v>37</v>
      </c>
      <c r="C14" s="53"/>
      <c r="D14" s="53" t="s">
        <v>32</v>
      </c>
      <c r="E14" s="55"/>
      <c r="F14" s="53" t="s">
        <v>32</v>
      </c>
      <c r="G14" s="53" t="s">
        <v>32</v>
      </c>
      <c r="H14" s="53" t="s">
        <v>32</v>
      </c>
      <c r="I14" s="53" t="s">
        <v>32</v>
      </c>
      <c r="J14" s="24"/>
      <c r="K14" s="24"/>
    </row>
    <row r="15" spans="1:11" x14ac:dyDescent="0.25">
      <c r="A15" s="52" t="s">
        <v>37</v>
      </c>
      <c r="B15" s="52" t="s">
        <v>38</v>
      </c>
      <c r="C15" s="53"/>
      <c r="D15" s="55"/>
      <c r="E15" s="53"/>
      <c r="F15" s="55"/>
      <c r="G15" s="55"/>
      <c r="H15" s="53"/>
      <c r="I15" s="53"/>
      <c r="J15" s="24"/>
      <c r="K15" s="24"/>
    </row>
    <row r="16" spans="1:11" x14ac:dyDescent="0.25">
      <c r="A16" s="52" t="s">
        <v>38</v>
      </c>
      <c r="B16" s="52" t="s">
        <v>39</v>
      </c>
      <c r="C16" s="53"/>
      <c r="D16" s="55"/>
      <c r="E16" s="55"/>
      <c r="F16" s="55"/>
      <c r="G16" s="55"/>
      <c r="H16" s="53"/>
      <c r="I16" s="53"/>
      <c r="J16" s="24"/>
      <c r="K16" s="24"/>
    </row>
    <row r="17" spans="1:11" x14ac:dyDescent="0.25">
      <c r="A17" s="52" t="s">
        <v>39</v>
      </c>
      <c r="B17" s="52" t="s">
        <v>40</v>
      </c>
      <c r="C17" s="53"/>
      <c r="D17" s="55"/>
      <c r="E17" s="55"/>
      <c r="F17" s="55"/>
      <c r="G17" s="55"/>
      <c r="H17" s="53"/>
      <c r="I17" s="53"/>
      <c r="J17" s="24"/>
      <c r="K17" s="24"/>
    </row>
    <row r="18" spans="1:11" x14ac:dyDescent="0.25">
      <c r="A18" s="52" t="s">
        <v>40</v>
      </c>
      <c r="B18" s="52" t="s">
        <v>41</v>
      </c>
      <c r="C18" s="53"/>
      <c r="D18" s="55"/>
      <c r="E18" s="55"/>
      <c r="F18" s="55"/>
      <c r="G18" s="55"/>
      <c r="H18" s="53"/>
      <c r="I18" s="53"/>
      <c r="J18" s="24"/>
      <c r="K18" s="24"/>
    </row>
    <row r="19" spans="1:11" x14ac:dyDescent="0.25">
      <c r="A19" s="52" t="s">
        <v>41</v>
      </c>
      <c r="B19" s="52" t="s">
        <v>42</v>
      </c>
      <c r="C19" s="53"/>
      <c r="D19" s="53"/>
      <c r="E19" s="53"/>
      <c r="F19" s="53"/>
      <c r="G19" s="53"/>
      <c r="H19" s="53"/>
      <c r="I19" s="53"/>
      <c r="J19" s="24"/>
      <c r="K19" s="24"/>
    </row>
    <row r="20" spans="1:11" x14ac:dyDescent="0.25">
      <c r="A20" s="52" t="s">
        <v>42</v>
      </c>
      <c r="B20" s="52" t="s">
        <v>43</v>
      </c>
      <c r="C20" s="53"/>
      <c r="D20" s="53"/>
      <c r="E20" s="53"/>
      <c r="F20" s="53"/>
      <c r="G20" s="53"/>
      <c r="H20" s="53"/>
      <c r="I20" s="53"/>
      <c r="J20" s="24"/>
      <c r="K20" s="24"/>
    </row>
    <row r="21" spans="1:11" x14ac:dyDescent="0.25">
      <c r="A21" s="52" t="s">
        <v>43</v>
      </c>
      <c r="B21" s="52" t="s">
        <v>44</v>
      </c>
      <c r="C21" s="53"/>
      <c r="D21" s="53"/>
      <c r="E21" s="53"/>
      <c r="F21" s="53"/>
      <c r="G21" s="53"/>
      <c r="H21" s="56"/>
      <c r="I21" s="53"/>
      <c r="J21" s="24"/>
      <c r="K21" s="24"/>
    </row>
    <row r="22" spans="1:11" x14ac:dyDescent="0.25">
      <c r="A22" s="52" t="s">
        <v>44</v>
      </c>
      <c r="B22" s="52" t="s">
        <v>45</v>
      </c>
      <c r="C22" s="53"/>
      <c r="D22" s="53"/>
      <c r="E22" s="56"/>
      <c r="F22" s="53"/>
      <c r="G22" s="53"/>
      <c r="H22" s="56"/>
      <c r="I22" s="53"/>
      <c r="J22" s="24"/>
      <c r="K22" s="24"/>
    </row>
    <row r="23" spans="1:11" x14ac:dyDescent="0.25">
      <c r="A23" s="52" t="s">
        <v>45</v>
      </c>
      <c r="B23" s="52" t="s">
        <v>46</v>
      </c>
      <c r="C23" s="53"/>
      <c r="D23" s="53"/>
      <c r="E23" s="56"/>
      <c r="F23" s="53"/>
      <c r="G23" s="53"/>
      <c r="H23" s="56"/>
      <c r="I23" s="53"/>
      <c r="J23" s="24"/>
      <c r="K23" s="24"/>
    </row>
    <row r="24" spans="1:11" x14ac:dyDescent="0.25">
      <c r="A24" s="52" t="s">
        <v>46</v>
      </c>
      <c r="B24" s="52" t="s">
        <v>47</v>
      </c>
      <c r="C24" s="53"/>
      <c r="D24" s="53"/>
      <c r="E24" s="56"/>
      <c r="F24" s="53"/>
      <c r="G24" s="53"/>
      <c r="H24" s="53" t="s">
        <v>32</v>
      </c>
      <c r="I24" s="53"/>
      <c r="J24" s="24"/>
      <c r="K24" s="24"/>
    </row>
    <row r="25" spans="1:11" x14ac:dyDescent="0.25">
      <c r="A25" s="52" t="s">
        <v>47</v>
      </c>
      <c r="B25" s="52" t="s">
        <v>48</v>
      </c>
      <c r="C25" s="53"/>
      <c r="D25" s="56"/>
      <c r="E25" s="56"/>
      <c r="F25" s="56"/>
      <c r="G25" s="56"/>
      <c r="H25" s="53" t="s">
        <v>32</v>
      </c>
      <c r="I25" s="53"/>
      <c r="J25" s="24"/>
      <c r="K25" s="24"/>
    </row>
    <row r="26" spans="1:11" x14ac:dyDescent="0.25">
      <c r="A26" s="52" t="s">
        <v>48</v>
      </c>
      <c r="B26" s="52" t="s">
        <v>49</v>
      </c>
      <c r="C26" s="53"/>
      <c r="D26" s="56"/>
      <c r="E26" s="56"/>
      <c r="F26" s="56"/>
      <c r="G26" s="56"/>
      <c r="H26" s="53" t="s">
        <v>32</v>
      </c>
      <c r="I26" s="53"/>
      <c r="J26" s="24"/>
      <c r="K26" s="24"/>
    </row>
    <row r="27" spans="1:11" x14ac:dyDescent="0.25">
      <c r="A27" s="52" t="s">
        <v>49</v>
      </c>
      <c r="B27" s="52" t="s">
        <v>50</v>
      </c>
      <c r="C27" s="53"/>
      <c r="D27" s="56"/>
      <c r="E27" s="56"/>
      <c r="F27" s="56"/>
      <c r="G27" s="56"/>
      <c r="H27" s="53" t="s">
        <v>32</v>
      </c>
      <c r="I27" s="56"/>
      <c r="J27" s="24"/>
      <c r="K27" s="24"/>
    </row>
    <row r="28" spans="1:11" x14ac:dyDescent="0.25">
      <c r="A28" s="52" t="s">
        <v>50</v>
      </c>
      <c r="B28" s="52" t="s">
        <v>51</v>
      </c>
      <c r="C28" s="53"/>
      <c r="D28" s="56"/>
      <c r="E28" s="56"/>
      <c r="F28" s="56"/>
      <c r="G28" s="56"/>
      <c r="H28" s="53" t="s">
        <v>32</v>
      </c>
      <c r="I28" s="56"/>
      <c r="J28" s="24"/>
      <c r="K28" s="24"/>
    </row>
    <row r="29" spans="1:11" x14ac:dyDescent="0.25">
      <c r="A29" s="52" t="s">
        <v>51</v>
      </c>
      <c r="B29" s="52" t="s">
        <v>52</v>
      </c>
      <c r="C29" s="53"/>
      <c r="D29" s="56"/>
      <c r="E29" s="53"/>
      <c r="F29" s="56"/>
      <c r="G29" s="56"/>
      <c r="H29" s="53" t="s">
        <v>32</v>
      </c>
      <c r="I29" s="56"/>
      <c r="J29" s="24"/>
      <c r="K29" s="24"/>
    </row>
    <row r="30" spans="1:11" x14ac:dyDescent="0.25">
      <c r="A30" s="52" t="s">
        <v>52</v>
      </c>
      <c r="B30" s="52" t="s">
        <v>53</v>
      </c>
      <c r="C30" s="53"/>
      <c r="D30" s="56"/>
      <c r="E30" s="53"/>
      <c r="F30" s="56"/>
      <c r="G30" s="56"/>
      <c r="H30" s="53" t="s">
        <v>32</v>
      </c>
      <c r="I30" s="56"/>
      <c r="J30" s="24"/>
      <c r="K30" s="24"/>
    </row>
    <row r="31" spans="1:11" x14ac:dyDescent="0.25">
      <c r="A31" s="52" t="s">
        <v>53</v>
      </c>
      <c r="B31" s="52" t="s">
        <v>54</v>
      </c>
      <c r="C31" s="53"/>
      <c r="D31" s="56"/>
      <c r="E31" s="53"/>
      <c r="F31" s="56"/>
      <c r="G31" s="56"/>
      <c r="H31" s="53" t="s">
        <v>32</v>
      </c>
      <c r="I31" s="56"/>
      <c r="J31" s="24"/>
      <c r="K31" s="24"/>
    </row>
    <row r="32" spans="1:11" x14ac:dyDescent="0.25">
      <c r="A32" s="52" t="s">
        <v>54</v>
      </c>
      <c r="B32" s="52" t="s">
        <v>55</v>
      </c>
      <c r="C32" s="53"/>
      <c r="D32" s="56"/>
      <c r="E32" s="56"/>
      <c r="F32" s="56"/>
      <c r="G32" s="56"/>
      <c r="H32" s="53" t="s">
        <v>32</v>
      </c>
      <c r="I32" s="56"/>
      <c r="J32" s="24"/>
      <c r="K32" s="24"/>
    </row>
    <row r="33" spans="1:11" x14ac:dyDescent="0.25">
      <c r="A33" s="52" t="s">
        <v>55</v>
      </c>
      <c r="B33" s="52" t="s">
        <v>56</v>
      </c>
      <c r="C33" s="53"/>
      <c r="D33" s="56"/>
      <c r="E33" s="53" t="s">
        <v>32</v>
      </c>
      <c r="F33" s="56"/>
      <c r="G33" s="56"/>
      <c r="H33" s="53" t="s">
        <v>32</v>
      </c>
      <c r="I33" s="53"/>
      <c r="J33" s="24"/>
      <c r="K33" s="24"/>
    </row>
    <row r="34" spans="1:11" x14ac:dyDescent="0.25">
      <c r="A34" s="52" t="s">
        <v>56</v>
      </c>
      <c r="B34" s="52" t="s">
        <v>57</v>
      </c>
      <c r="C34" s="53"/>
      <c r="D34" s="56"/>
      <c r="E34" s="53" t="s">
        <v>32</v>
      </c>
      <c r="F34" s="56"/>
      <c r="G34" s="56"/>
      <c r="H34" s="53"/>
      <c r="I34" s="56"/>
      <c r="J34" s="24"/>
      <c r="K34" s="24"/>
    </row>
    <row r="35" spans="1:11" x14ac:dyDescent="0.25">
      <c r="A35" s="52" t="s">
        <v>57</v>
      </c>
      <c r="B35" s="52" t="s">
        <v>58</v>
      </c>
      <c r="C35" s="53"/>
      <c r="D35" s="56"/>
      <c r="E35" s="53" t="s">
        <v>32</v>
      </c>
      <c r="F35" s="56"/>
      <c r="G35" s="56"/>
      <c r="H35" s="53"/>
      <c r="I35" s="56"/>
      <c r="J35" s="24"/>
      <c r="K35" s="24"/>
    </row>
    <row r="36" spans="1:11" x14ac:dyDescent="0.25">
      <c r="A36" s="52" t="s">
        <v>58</v>
      </c>
      <c r="B36" s="52" t="s">
        <v>55</v>
      </c>
      <c r="C36" s="53"/>
      <c r="D36" s="53" t="s">
        <v>32</v>
      </c>
      <c r="E36" s="53" t="s">
        <v>32</v>
      </c>
      <c r="F36" s="53" t="s">
        <v>32</v>
      </c>
      <c r="G36" s="53" t="s">
        <v>32</v>
      </c>
      <c r="H36" s="56"/>
      <c r="I36" s="56"/>
      <c r="J36" s="24"/>
      <c r="K36" s="24"/>
    </row>
    <row r="37" spans="1:11" x14ac:dyDescent="0.25">
      <c r="A37" s="52" t="s">
        <v>55</v>
      </c>
      <c r="B37" s="52" t="s">
        <v>56</v>
      </c>
      <c r="C37" s="53"/>
      <c r="D37" s="53" t="s">
        <v>32</v>
      </c>
      <c r="E37" s="53" t="s">
        <v>32</v>
      </c>
      <c r="F37" s="53" t="s">
        <v>32</v>
      </c>
      <c r="G37" s="53" t="s">
        <v>32</v>
      </c>
      <c r="H37" s="56"/>
      <c r="I37" s="56"/>
      <c r="J37" s="24"/>
      <c r="K37" s="24"/>
    </row>
    <row r="38" spans="1:11" x14ac:dyDescent="0.25">
      <c r="A38" s="52" t="s">
        <v>56</v>
      </c>
      <c r="B38" s="52" t="s">
        <v>57</v>
      </c>
      <c r="C38" s="53"/>
      <c r="D38" s="53" t="s">
        <v>32</v>
      </c>
      <c r="E38" s="53" t="s">
        <v>32</v>
      </c>
      <c r="F38" s="53" t="s">
        <v>32</v>
      </c>
      <c r="G38" s="53" t="s">
        <v>32</v>
      </c>
      <c r="H38" s="56"/>
      <c r="I38" s="56"/>
      <c r="J38" s="24"/>
      <c r="K38" s="24"/>
    </row>
    <row r="39" spans="1:11" x14ac:dyDescent="0.25">
      <c r="A39" s="52" t="s">
        <v>57</v>
      </c>
      <c r="B39" s="52" t="s">
        <v>58</v>
      </c>
      <c r="C39" s="53"/>
      <c r="D39" s="53" t="s">
        <v>32</v>
      </c>
      <c r="E39" s="53" t="s">
        <v>32</v>
      </c>
      <c r="F39" s="53" t="s">
        <v>32</v>
      </c>
      <c r="G39" s="53"/>
      <c r="H39" s="56"/>
      <c r="I39" s="56"/>
      <c r="J39" s="24"/>
      <c r="K39" s="24"/>
    </row>
    <row r="40" spans="1:11" x14ac:dyDescent="0.25">
      <c r="A40" s="52" t="s">
        <v>58</v>
      </c>
      <c r="B40" s="52" t="s">
        <v>59</v>
      </c>
      <c r="C40" s="53"/>
      <c r="D40" s="53" t="s">
        <v>32</v>
      </c>
      <c r="E40" s="53"/>
      <c r="F40" s="53" t="s">
        <v>32</v>
      </c>
      <c r="G40" s="53"/>
      <c r="H40" s="56"/>
      <c r="I40" s="56"/>
      <c r="J40" s="24"/>
      <c r="K40" s="24"/>
    </row>
    <row r="41" spans="1:11" x14ac:dyDescent="0.25">
      <c r="A41" s="52" t="s">
        <v>59</v>
      </c>
      <c r="B41" s="52" t="s">
        <v>60</v>
      </c>
      <c r="C41" s="53"/>
      <c r="D41" s="53" t="s">
        <v>32</v>
      </c>
      <c r="E41" s="56"/>
      <c r="F41" s="53" t="s">
        <v>32</v>
      </c>
      <c r="G41" s="53"/>
      <c r="H41" s="56"/>
      <c r="I41" s="56"/>
      <c r="J41" s="24"/>
      <c r="K41" s="24"/>
    </row>
    <row r="42" spans="1:11" x14ac:dyDescent="0.25">
      <c r="A42" s="52" t="s">
        <v>60</v>
      </c>
      <c r="B42" s="52" t="s">
        <v>61</v>
      </c>
      <c r="C42" s="53"/>
      <c r="D42" s="53" t="s">
        <v>32</v>
      </c>
      <c r="E42" s="56"/>
      <c r="F42" s="53" t="s">
        <v>32</v>
      </c>
      <c r="G42" s="53"/>
      <c r="H42" s="56"/>
      <c r="I42" s="56"/>
      <c r="J42" s="24"/>
      <c r="K42" s="24"/>
    </row>
    <row r="43" spans="1:11" x14ac:dyDescent="0.25">
      <c r="A43" s="52" t="s">
        <v>61</v>
      </c>
      <c r="B43" s="52" t="s">
        <v>62</v>
      </c>
      <c r="C43" s="53"/>
      <c r="D43" s="53" t="s">
        <v>32</v>
      </c>
      <c r="E43" s="56"/>
      <c r="F43" s="53" t="s">
        <v>32</v>
      </c>
      <c r="G43" s="53"/>
      <c r="H43" s="56"/>
      <c r="I43" s="56"/>
      <c r="J43" s="24"/>
      <c r="K43" s="24"/>
    </row>
    <row r="44" spans="1:11" x14ac:dyDescent="0.25">
      <c r="A44" s="52" t="s">
        <v>62</v>
      </c>
      <c r="B44" s="52" t="s">
        <v>63</v>
      </c>
      <c r="C44" s="53"/>
      <c r="D44" s="56"/>
      <c r="E44" s="53"/>
      <c r="F44" s="57"/>
      <c r="G44" s="56"/>
      <c r="H44" s="56"/>
      <c r="I44" s="56"/>
      <c r="J44" s="24"/>
      <c r="K44" s="24"/>
    </row>
    <row r="45" spans="1:11" x14ac:dyDescent="0.25">
      <c r="A45" s="52" t="s">
        <v>63</v>
      </c>
      <c r="B45" s="52" t="s">
        <v>64</v>
      </c>
      <c r="C45" s="53"/>
      <c r="D45" s="56"/>
      <c r="E45" s="53"/>
      <c r="F45" s="57"/>
      <c r="G45" s="56"/>
      <c r="H45" s="56"/>
      <c r="I45" s="56"/>
      <c r="J45" s="24"/>
      <c r="K45" s="24"/>
    </row>
    <row r="46" spans="1:11" x14ac:dyDescent="0.25">
      <c r="A46" s="52" t="s">
        <v>64</v>
      </c>
      <c r="B46" s="52" t="s">
        <v>65</v>
      </c>
      <c r="C46" s="53"/>
      <c r="D46" s="56"/>
      <c r="E46" s="53"/>
      <c r="F46" s="57"/>
      <c r="G46" s="56"/>
      <c r="H46" s="56"/>
      <c r="I46" s="56"/>
      <c r="J46" s="24"/>
      <c r="K46" s="24"/>
    </row>
    <row r="47" spans="1:11" x14ac:dyDescent="0.25">
      <c r="A47" s="52" t="s">
        <v>65</v>
      </c>
      <c r="B47" s="52" t="s">
        <v>66</v>
      </c>
      <c r="C47" s="53"/>
      <c r="D47" s="56"/>
      <c r="E47" s="56"/>
      <c r="F47" s="57"/>
      <c r="G47" s="56"/>
      <c r="H47" s="56"/>
      <c r="I47" s="56"/>
      <c r="J47" s="24"/>
      <c r="K47" s="24"/>
    </row>
    <row r="48" spans="1:11" x14ac:dyDescent="0.25">
      <c r="A48" s="52" t="s">
        <v>66</v>
      </c>
      <c r="B48" s="52" t="s">
        <v>67</v>
      </c>
      <c r="C48" s="53"/>
      <c r="D48" s="56"/>
      <c r="E48" s="56"/>
      <c r="F48" s="57"/>
      <c r="G48" s="56"/>
      <c r="H48" s="56"/>
      <c r="I48" s="56"/>
      <c r="J48" s="24"/>
      <c r="K48" s="24"/>
    </row>
    <row r="49" spans="1:1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</sheetData>
  <sheetProtection algorithmName="SHA-512" hashValue="mvj1PkAXiAmmc2eQss5hY1OzC+0zXVzhSjaVWtgcOHTweQApSkbujzRHhN9igJ40mUXthVPeUkwFsCPJL/cVoA==" saltValue="6WEWrfrj5a4qMFjlSysJ0w==" spinCount="100000" sheet="1" objects="1" scenarios="1" selectLockedCells="1"/>
  <mergeCells count="11">
    <mergeCell ref="H5:H6"/>
    <mergeCell ref="I5:I6"/>
    <mergeCell ref="A8:B8"/>
    <mergeCell ref="J5:J6"/>
    <mergeCell ref="K5:K6"/>
    <mergeCell ref="A5:B6"/>
    <mergeCell ref="C5:C6"/>
    <mergeCell ref="D5:D6"/>
    <mergeCell ref="E5:E6"/>
    <mergeCell ref="F5:F6"/>
    <mergeCell ref="G5:G6"/>
  </mergeCells>
  <conditionalFormatting sqref="C9:I10 C11:E30 H11:I30">
    <cfRule type="cellIs" dxfId="51" priority="52" operator="equal">
      <formula>"Estudar"</formula>
    </cfRule>
  </conditionalFormatting>
  <conditionalFormatting sqref="C31">
    <cfRule type="cellIs" dxfId="50" priority="51" operator="equal">
      <formula>"Estudar"</formula>
    </cfRule>
  </conditionalFormatting>
  <conditionalFormatting sqref="C32">
    <cfRule type="cellIs" dxfId="49" priority="50" operator="equal">
      <formula>"Estudar"</formula>
    </cfRule>
  </conditionalFormatting>
  <conditionalFormatting sqref="C33">
    <cfRule type="cellIs" dxfId="48" priority="49" operator="equal">
      <formula>"Estudar"</formula>
    </cfRule>
  </conditionalFormatting>
  <conditionalFormatting sqref="C34">
    <cfRule type="cellIs" dxfId="47" priority="48" operator="equal">
      <formula>"Estudar"</formula>
    </cfRule>
  </conditionalFormatting>
  <conditionalFormatting sqref="C35">
    <cfRule type="cellIs" dxfId="46" priority="47" operator="equal">
      <formula>"Estudar"</formula>
    </cfRule>
  </conditionalFormatting>
  <conditionalFormatting sqref="C36">
    <cfRule type="cellIs" dxfId="45" priority="46" operator="equal">
      <formula>"Estudar"</formula>
    </cfRule>
  </conditionalFormatting>
  <conditionalFormatting sqref="C37">
    <cfRule type="cellIs" dxfId="44" priority="45" operator="equal">
      <formula>"Estudar"</formula>
    </cfRule>
  </conditionalFormatting>
  <conditionalFormatting sqref="C38">
    <cfRule type="cellIs" dxfId="43" priority="44" operator="equal">
      <formula>"Estudar"</formula>
    </cfRule>
  </conditionalFormatting>
  <conditionalFormatting sqref="C39">
    <cfRule type="cellIs" dxfId="42" priority="43" operator="equal">
      <formula>"Estudar"</formula>
    </cfRule>
  </conditionalFormatting>
  <conditionalFormatting sqref="C40">
    <cfRule type="cellIs" dxfId="41" priority="42" operator="equal">
      <formula>"Estudar"</formula>
    </cfRule>
  </conditionalFormatting>
  <conditionalFormatting sqref="C41">
    <cfRule type="cellIs" dxfId="40" priority="41" operator="equal">
      <formula>"Estudar"</formula>
    </cfRule>
  </conditionalFormatting>
  <conditionalFormatting sqref="C42">
    <cfRule type="cellIs" dxfId="39" priority="40" operator="equal">
      <formula>"Estudar"</formula>
    </cfRule>
  </conditionalFormatting>
  <conditionalFormatting sqref="C43">
    <cfRule type="cellIs" dxfId="38" priority="39" operator="equal">
      <formula>"Estudar"</formula>
    </cfRule>
  </conditionalFormatting>
  <conditionalFormatting sqref="C44">
    <cfRule type="cellIs" dxfId="37" priority="38" operator="equal">
      <formula>"Estudar"</formula>
    </cfRule>
  </conditionalFormatting>
  <conditionalFormatting sqref="C45">
    <cfRule type="cellIs" dxfId="36" priority="37" operator="equal">
      <formula>"Estudar"</formula>
    </cfRule>
  </conditionalFormatting>
  <conditionalFormatting sqref="C46">
    <cfRule type="cellIs" dxfId="35" priority="36" operator="equal">
      <formula>"Estudar"</formula>
    </cfRule>
  </conditionalFormatting>
  <conditionalFormatting sqref="C47">
    <cfRule type="cellIs" dxfId="34" priority="35" operator="equal">
      <formula>"Estudar"</formula>
    </cfRule>
  </conditionalFormatting>
  <conditionalFormatting sqref="C48">
    <cfRule type="cellIs" dxfId="33" priority="34" operator="equal">
      <formula>"Estudar"</formula>
    </cfRule>
  </conditionalFormatting>
  <conditionalFormatting sqref="E33:E34">
    <cfRule type="cellIs" dxfId="32" priority="20" operator="equal">
      <formula>"Estudar"</formula>
    </cfRule>
  </conditionalFormatting>
  <conditionalFormatting sqref="E35">
    <cfRule type="cellIs" dxfId="31" priority="19" operator="equal">
      <formula>"Estudar"</formula>
    </cfRule>
  </conditionalFormatting>
  <conditionalFormatting sqref="E36">
    <cfRule type="cellIs" dxfId="30" priority="18" operator="equal">
      <formula>"Estudar"</formula>
    </cfRule>
  </conditionalFormatting>
  <conditionalFormatting sqref="D37:D41">
    <cfRule type="cellIs" dxfId="29" priority="33" operator="equal">
      <formula>"Estudar"</formula>
    </cfRule>
  </conditionalFormatting>
  <conditionalFormatting sqref="E31">
    <cfRule type="cellIs" dxfId="28" priority="32" operator="equal">
      <formula>"Estudar"</formula>
    </cfRule>
  </conditionalFormatting>
  <conditionalFormatting sqref="E44">
    <cfRule type="cellIs" dxfId="27" priority="31" operator="equal">
      <formula>"Estudar"</formula>
    </cfRule>
  </conditionalFormatting>
  <conditionalFormatting sqref="E46">
    <cfRule type="cellIs" dxfId="26" priority="30" operator="equal">
      <formula>"Estudar"</formula>
    </cfRule>
  </conditionalFormatting>
  <conditionalFormatting sqref="E45">
    <cfRule type="cellIs" dxfId="25" priority="29" operator="equal">
      <formula>"Estudar"</formula>
    </cfRule>
  </conditionalFormatting>
  <conditionalFormatting sqref="H31">
    <cfRule type="cellIs" dxfId="24" priority="28" operator="equal">
      <formula>"Estudar"</formula>
    </cfRule>
  </conditionalFormatting>
  <conditionalFormatting sqref="H32">
    <cfRule type="cellIs" dxfId="23" priority="27" operator="equal">
      <formula>"Estudar"</formula>
    </cfRule>
  </conditionalFormatting>
  <conditionalFormatting sqref="H33">
    <cfRule type="cellIs" dxfId="22" priority="26" operator="equal">
      <formula>"Estudar"</formula>
    </cfRule>
  </conditionalFormatting>
  <conditionalFormatting sqref="H34">
    <cfRule type="cellIs" dxfId="21" priority="25" operator="equal">
      <formula>"Estudar"</formula>
    </cfRule>
  </conditionalFormatting>
  <conditionalFormatting sqref="H35">
    <cfRule type="cellIs" dxfId="20" priority="24" operator="equal">
      <formula>"Estudar"</formula>
    </cfRule>
  </conditionalFormatting>
  <conditionalFormatting sqref="D36">
    <cfRule type="cellIs" dxfId="19" priority="23" operator="equal">
      <formula>"Estudar"</formula>
    </cfRule>
  </conditionalFormatting>
  <conditionalFormatting sqref="D42">
    <cfRule type="cellIs" dxfId="18" priority="22" operator="equal">
      <formula>"Estudar"</formula>
    </cfRule>
  </conditionalFormatting>
  <conditionalFormatting sqref="D43">
    <cfRule type="cellIs" dxfId="17" priority="21" operator="equal">
      <formula>"Estudar"</formula>
    </cfRule>
  </conditionalFormatting>
  <conditionalFormatting sqref="E37">
    <cfRule type="cellIs" dxfId="16" priority="17" operator="equal">
      <formula>"Estudar"</formula>
    </cfRule>
  </conditionalFormatting>
  <conditionalFormatting sqref="E38">
    <cfRule type="cellIs" dxfId="15" priority="16" operator="equal">
      <formula>"Estudar"</formula>
    </cfRule>
  </conditionalFormatting>
  <conditionalFormatting sqref="E39">
    <cfRule type="cellIs" dxfId="14" priority="15" operator="equal">
      <formula>"Estudar"</formula>
    </cfRule>
  </conditionalFormatting>
  <conditionalFormatting sqref="E40">
    <cfRule type="cellIs" dxfId="13" priority="14" operator="equal">
      <formula>"Estudar"</formula>
    </cfRule>
  </conditionalFormatting>
  <conditionalFormatting sqref="F11:F30">
    <cfRule type="cellIs" dxfId="12" priority="13" operator="equal">
      <formula>"Estudar"</formula>
    </cfRule>
  </conditionalFormatting>
  <conditionalFormatting sqref="F37:F41">
    <cfRule type="cellIs" dxfId="11" priority="12" operator="equal">
      <formula>"Estudar"</formula>
    </cfRule>
  </conditionalFormatting>
  <conditionalFormatting sqref="F36">
    <cfRule type="cellIs" dxfId="10" priority="11" operator="equal">
      <formula>"Estudar"</formula>
    </cfRule>
  </conditionalFormatting>
  <conditionalFormatting sqref="F42">
    <cfRule type="cellIs" dxfId="9" priority="10" operator="equal">
      <formula>"Estudar"</formula>
    </cfRule>
  </conditionalFormatting>
  <conditionalFormatting sqref="F43">
    <cfRule type="cellIs" dxfId="8" priority="9" operator="equal">
      <formula>"Estudar"</formula>
    </cfRule>
  </conditionalFormatting>
  <conditionalFormatting sqref="G11:G30">
    <cfRule type="cellIs" dxfId="7" priority="8" operator="equal">
      <formula>"Estudar"</formula>
    </cfRule>
  </conditionalFormatting>
  <conditionalFormatting sqref="G39:G41">
    <cfRule type="cellIs" dxfId="6" priority="7" operator="equal">
      <formula>"Estudar"</formula>
    </cfRule>
  </conditionalFormatting>
  <conditionalFormatting sqref="G36">
    <cfRule type="cellIs" dxfId="5" priority="4" operator="equal">
      <formula>"Estudar"</formula>
    </cfRule>
  </conditionalFormatting>
  <conditionalFormatting sqref="G42">
    <cfRule type="cellIs" dxfId="4" priority="6" operator="equal">
      <formula>"Estudar"</formula>
    </cfRule>
  </conditionalFormatting>
  <conditionalFormatting sqref="G43">
    <cfRule type="cellIs" dxfId="3" priority="5" operator="equal">
      <formula>"Estudar"</formula>
    </cfRule>
  </conditionalFormatting>
  <conditionalFormatting sqref="G37">
    <cfRule type="cellIs" dxfId="2" priority="3" operator="equal">
      <formula>"Estudar"</formula>
    </cfRule>
  </conditionalFormatting>
  <conditionalFormatting sqref="G38">
    <cfRule type="cellIs" dxfId="1" priority="2" operator="equal">
      <formula>"Estudar"</formula>
    </cfRule>
  </conditionalFormatting>
  <conditionalFormatting sqref="I33">
    <cfRule type="cellIs" dxfId="0" priority="1" operator="equal">
      <formula>"Estudar"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"/>
  <sheetViews>
    <sheetView showGridLines="0" topLeftCell="A7" workbookViewId="0">
      <selection activeCell="B8" sqref="B8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2.1406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69</v>
      </c>
      <c r="F5" s="9"/>
      <c r="G5" s="10" t="s">
        <v>70</v>
      </c>
      <c r="H5" s="9"/>
      <c r="I5" s="9"/>
      <c r="J5" s="9" t="s">
        <v>71</v>
      </c>
      <c r="K5" s="9"/>
      <c r="L5" s="10" t="s">
        <v>72</v>
      </c>
      <c r="M5" s="8"/>
      <c r="N5" s="9"/>
      <c r="O5" s="9" t="s">
        <v>73</v>
      </c>
      <c r="P5" s="9"/>
      <c r="Q5" s="10"/>
      <c r="R5" s="8"/>
      <c r="S5" s="9"/>
      <c r="T5" s="9" t="s">
        <v>74</v>
      </c>
      <c r="U5" s="9"/>
      <c r="V5" s="10"/>
      <c r="W5" s="11" t="s">
        <v>75</v>
      </c>
    </row>
    <row r="6" spans="1:23" ht="30" x14ac:dyDescent="0.25">
      <c r="A6" s="22" t="s">
        <v>0</v>
      </c>
      <c r="B6" s="23" t="s">
        <v>76</v>
      </c>
      <c r="C6" s="12" t="s">
        <v>77</v>
      </c>
      <c r="D6" s="13" t="s">
        <v>78</v>
      </c>
      <c r="E6" s="14" t="s">
        <v>79</v>
      </c>
      <c r="F6" s="14" t="s">
        <v>80</v>
      </c>
      <c r="G6" s="15">
        <f>SUM(G7:G19)</f>
        <v>0.54166666666666619</v>
      </c>
      <c r="H6" s="16" t="s">
        <v>81</v>
      </c>
      <c r="I6" s="17" t="s">
        <v>82</v>
      </c>
      <c r="J6" s="14" t="s">
        <v>79</v>
      </c>
      <c r="K6" s="14" t="s">
        <v>80</v>
      </c>
      <c r="L6" s="15">
        <f>SUM(L7:L19)</f>
        <v>0</v>
      </c>
      <c r="M6" s="18" t="s">
        <v>81</v>
      </c>
      <c r="N6" s="16" t="s">
        <v>82</v>
      </c>
      <c r="O6" s="14" t="s">
        <v>79</v>
      </c>
      <c r="P6" s="14" t="s">
        <v>80</v>
      </c>
      <c r="Q6" s="15">
        <f>SUM(Q7:Q19)</f>
        <v>0.54166666666666619</v>
      </c>
      <c r="R6" s="16" t="s">
        <v>81</v>
      </c>
      <c r="S6" s="16" t="s">
        <v>82</v>
      </c>
      <c r="T6" s="14" t="s">
        <v>79</v>
      </c>
      <c r="U6" s="14" t="s">
        <v>80</v>
      </c>
      <c r="V6" s="15">
        <f>SUM(V7:V19)</f>
        <v>0.54166666666666619</v>
      </c>
      <c r="W6" s="19">
        <f>SUM(W7:W19)</f>
        <v>1.6249999999999991</v>
      </c>
    </row>
    <row r="7" spans="1:23" ht="42" customHeight="1" x14ac:dyDescent="0.25">
      <c r="A7" s="58">
        <v>1</v>
      </c>
      <c r="B7" s="58" t="str">
        <f>Cronograma!B10</f>
        <v>Noções de Direito Administrativo</v>
      </c>
      <c r="C7" s="100" t="s">
        <v>134</v>
      </c>
      <c r="D7" s="60">
        <v>43249</v>
      </c>
      <c r="E7" s="61">
        <v>0.29166666666666669</v>
      </c>
      <c r="F7" s="61">
        <v>0.33333333333333331</v>
      </c>
      <c r="G7" s="62">
        <f>F7-E7</f>
        <v>4.166666666666663E-2</v>
      </c>
      <c r="H7" s="63">
        <f t="shared" ref="H7" si="0">IF(D7="","",D7+DAY(1))</f>
        <v>43250</v>
      </c>
      <c r="I7" s="63" t="s">
        <v>83</v>
      </c>
      <c r="J7" s="64">
        <v>0.29166666666666669</v>
      </c>
      <c r="K7" s="64">
        <v>0.33333333333333331</v>
      </c>
      <c r="L7" s="62">
        <f>IF(I7="sim",K7-J7,0)</f>
        <v>0</v>
      </c>
      <c r="M7" s="65">
        <f>IF(D7="","",D7+DAY(7))</f>
        <v>43256</v>
      </c>
      <c r="N7" s="66" t="s">
        <v>84</v>
      </c>
      <c r="O7" s="67">
        <v>0.29166666666666669</v>
      </c>
      <c r="P7" s="67">
        <v>0.33333333333333331</v>
      </c>
      <c r="Q7" s="62">
        <f>IF(N7="sim",P7-O7,0)</f>
        <v>4.166666666666663E-2</v>
      </c>
      <c r="R7" s="68">
        <f>IF(D7="","",D7+DAY(15))</f>
        <v>43264</v>
      </c>
      <c r="S7" s="63" t="s">
        <v>84</v>
      </c>
      <c r="T7" s="61">
        <v>0.29166666666666669</v>
      </c>
      <c r="U7" s="61">
        <v>0.33333333333333331</v>
      </c>
      <c r="V7" s="62">
        <f>IF(S7="sim",U7-T7,0)</f>
        <v>4.166666666666663E-2</v>
      </c>
      <c r="W7" s="69">
        <f>G7+L7+Q7+V7</f>
        <v>0.12499999999999989</v>
      </c>
    </row>
    <row r="8" spans="1:23" ht="84.75" customHeight="1" x14ac:dyDescent="0.25">
      <c r="A8" s="87">
        <v>2</v>
      </c>
      <c r="B8" s="87" t="str">
        <f>Cronograma!B11</f>
        <v xml:space="preserve">Noções de Direito Constitucional </v>
      </c>
      <c r="C8" s="100" t="s">
        <v>135</v>
      </c>
      <c r="D8" s="60">
        <v>43250</v>
      </c>
      <c r="E8" s="61">
        <v>0.29166666666666669</v>
      </c>
      <c r="F8" s="61">
        <v>0.33333333333333331</v>
      </c>
      <c r="G8" s="62">
        <f t="shared" ref="G8:G19" si="1">F8-E8</f>
        <v>4.166666666666663E-2</v>
      </c>
      <c r="H8" s="63">
        <f t="shared" ref="H8:H19" si="2">IF(D8="","",D8+DAY(1))</f>
        <v>43251</v>
      </c>
      <c r="I8" s="63" t="s">
        <v>83</v>
      </c>
      <c r="J8" s="64">
        <v>0.29166666666666669</v>
      </c>
      <c r="K8" s="64">
        <v>0.33333333333333331</v>
      </c>
      <c r="L8" s="62">
        <f t="shared" ref="L8:L19" si="3">IF(I8="sim",K8-J8,0)</f>
        <v>0</v>
      </c>
      <c r="M8" s="65">
        <f t="shared" ref="M8:M19" si="4">IF(D8="","",D8+DAY(7))</f>
        <v>43257</v>
      </c>
      <c r="N8" s="66" t="s">
        <v>84</v>
      </c>
      <c r="O8" s="67">
        <v>0.29166666666666669</v>
      </c>
      <c r="P8" s="67">
        <v>0.33333333333333331</v>
      </c>
      <c r="Q8" s="62">
        <f t="shared" ref="Q8:Q19" si="5">IF(N8="sim",P8-O8,0)</f>
        <v>4.166666666666663E-2</v>
      </c>
      <c r="R8" s="68">
        <f t="shared" ref="R8:R19" si="6">IF(D8="","",D8+DAY(15))</f>
        <v>43265</v>
      </c>
      <c r="S8" s="63" t="s">
        <v>84</v>
      </c>
      <c r="T8" s="61">
        <v>0.29166666666666669</v>
      </c>
      <c r="U8" s="61">
        <v>0.33333333333333331</v>
      </c>
      <c r="V8" s="62">
        <f t="shared" ref="V8:V19" si="7">IF(S8="sim",U8-T8,0)</f>
        <v>4.166666666666663E-2</v>
      </c>
      <c r="W8" s="69">
        <f t="shared" ref="W8:W19" si="8">G8+L8+Q8+V8</f>
        <v>0.12499999999999989</v>
      </c>
    </row>
    <row r="9" spans="1:23" ht="81.75" customHeight="1" x14ac:dyDescent="0.25">
      <c r="A9" s="87">
        <v>3</v>
      </c>
      <c r="B9" s="87" t="str">
        <f>Cronograma!B12</f>
        <v xml:space="preserve">Noções de Direito Civil </v>
      </c>
      <c r="C9" s="100" t="s">
        <v>136</v>
      </c>
      <c r="D9" s="60">
        <v>43251</v>
      </c>
      <c r="E9" s="61">
        <v>0.29166666666666669</v>
      </c>
      <c r="F9" s="61">
        <v>0.33333333333333331</v>
      </c>
      <c r="G9" s="62">
        <f t="shared" si="1"/>
        <v>4.166666666666663E-2</v>
      </c>
      <c r="H9" s="63">
        <f t="shared" si="2"/>
        <v>43252</v>
      </c>
      <c r="I9" s="63" t="s">
        <v>83</v>
      </c>
      <c r="J9" s="64">
        <v>0.29166666666666669</v>
      </c>
      <c r="K9" s="64">
        <v>0.33333333333333331</v>
      </c>
      <c r="L9" s="62">
        <f t="shared" si="3"/>
        <v>0</v>
      </c>
      <c r="M9" s="65">
        <f t="shared" si="4"/>
        <v>43258</v>
      </c>
      <c r="N9" s="66" t="s">
        <v>84</v>
      </c>
      <c r="O9" s="67">
        <v>0.29166666666666669</v>
      </c>
      <c r="P9" s="67">
        <v>0.33333333333333331</v>
      </c>
      <c r="Q9" s="62">
        <f t="shared" si="5"/>
        <v>4.166666666666663E-2</v>
      </c>
      <c r="R9" s="68">
        <f t="shared" si="6"/>
        <v>43266</v>
      </c>
      <c r="S9" s="63" t="s">
        <v>84</v>
      </c>
      <c r="T9" s="61">
        <v>0.29166666666666669</v>
      </c>
      <c r="U9" s="61">
        <v>0.33333333333333331</v>
      </c>
      <c r="V9" s="62">
        <f t="shared" si="7"/>
        <v>4.166666666666663E-2</v>
      </c>
      <c r="W9" s="69">
        <f t="shared" si="8"/>
        <v>0.12499999999999989</v>
      </c>
    </row>
    <row r="10" spans="1:23" ht="69.75" customHeight="1" x14ac:dyDescent="0.25">
      <c r="A10" s="87">
        <v>4</v>
      </c>
      <c r="B10" s="87" t="str">
        <f>Cronograma!B13</f>
        <v xml:space="preserve">Noções de Direito Processual Civil </v>
      </c>
      <c r="C10" s="100" t="s">
        <v>137</v>
      </c>
      <c r="D10" s="60">
        <v>43252</v>
      </c>
      <c r="E10" s="61">
        <v>0.29166666666666669</v>
      </c>
      <c r="F10" s="61">
        <v>0.33333333333333331</v>
      </c>
      <c r="G10" s="62">
        <f t="shared" si="1"/>
        <v>4.166666666666663E-2</v>
      </c>
      <c r="H10" s="63">
        <f t="shared" si="2"/>
        <v>43253</v>
      </c>
      <c r="I10" s="63" t="s">
        <v>83</v>
      </c>
      <c r="J10" s="64">
        <v>0.29166666666666669</v>
      </c>
      <c r="K10" s="64">
        <v>0.33333333333333331</v>
      </c>
      <c r="L10" s="62">
        <f t="shared" si="3"/>
        <v>0</v>
      </c>
      <c r="M10" s="65">
        <f t="shared" si="4"/>
        <v>43259</v>
      </c>
      <c r="N10" s="66" t="s">
        <v>84</v>
      </c>
      <c r="O10" s="67">
        <v>0.29166666666666669</v>
      </c>
      <c r="P10" s="67">
        <v>0.33333333333333331</v>
      </c>
      <c r="Q10" s="62">
        <f t="shared" si="5"/>
        <v>4.166666666666663E-2</v>
      </c>
      <c r="R10" s="68">
        <f t="shared" si="6"/>
        <v>43267</v>
      </c>
      <c r="S10" s="63" t="s">
        <v>84</v>
      </c>
      <c r="T10" s="61">
        <v>0.29166666666666669</v>
      </c>
      <c r="U10" s="61">
        <v>0.33333333333333331</v>
      </c>
      <c r="V10" s="62">
        <f t="shared" si="7"/>
        <v>4.166666666666663E-2</v>
      </c>
      <c r="W10" s="69">
        <f t="shared" si="8"/>
        <v>0.12499999999999989</v>
      </c>
    </row>
    <row r="11" spans="1:23" ht="51" customHeight="1" x14ac:dyDescent="0.25">
      <c r="A11" s="87">
        <v>5</v>
      </c>
      <c r="B11" s="87" t="str">
        <f>Cronograma!B14</f>
        <v xml:space="preserve">Noções de Direito Penal </v>
      </c>
      <c r="C11" s="100" t="s">
        <v>138</v>
      </c>
      <c r="D11" s="60">
        <v>43253</v>
      </c>
      <c r="E11" s="61">
        <v>0.29166666666666669</v>
      </c>
      <c r="F11" s="61">
        <v>0.33333333333333331</v>
      </c>
      <c r="G11" s="62">
        <f t="shared" si="1"/>
        <v>4.166666666666663E-2</v>
      </c>
      <c r="H11" s="63">
        <f t="shared" si="2"/>
        <v>43254</v>
      </c>
      <c r="I11" s="63" t="s">
        <v>83</v>
      </c>
      <c r="J11" s="64">
        <v>0.29166666666666669</v>
      </c>
      <c r="K11" s="64">
        <v>0.33333333333333331</v>
      </c>
      <c r="L11" s="62">
        <f t="shared" si="3"/>
        <v>0</v>
      </c>
      <c r="M11" s="65">
        <f t="shared" si="4"/>
        <v>43260</v>
      </c>
      <c r="N11" s="66" t="s">
        <v>84</v>
      </c>
      <c r="O11" s="67">
        <v>0.29166666666666669</v>
      </c>
      <c r="P11" s="67">
        <v>0.33333333333333331</v>
      </c>
      <c r="Q11" s="62">
        <f t="shared" si="5"/>
        <v>4.166666666666663E-2</v>
      </c>
      <c r="R11" s="68">
        <f t="shared" si="6"/>
        <v>43268</v>
      </c>
      <c r="S11" s="63" t="s">
        <v>84</v>
      </c>
      <c r="T11" s="61">
        <v>0.29166666666666669</v>
      </c>
      <c r="U11" s="61">
        <v>0.33333333333333331</v>
      </c>
      <c r="V11" s="62">
        <f t="shared" si="7"/>
        <v>4.166666666666663E-2</v>
      </c>
      <c r="W11" s="69">
        <f t="shared" si="8"/>
        <v>0.12499999999999989</v>
      </c>
    </row>
    <row r="12" spans="1:23" ht="60" x14ac:dyDescent="0.25">
      <c r="A12" s="87">
        <v>6</v>
      </c>
      <c r="B12" s="87" t="str">
        <f>Cronograma!B15</f>
        <v xml:space="preserve">Noções de Direito Processual Penal </v>
      </c>
      <c r="C12" s="100" t="s">
        <v>139</v>
      </c>
      <c r="D12" s="60">
        <v>43254</v>
      </c>
      <c r="E12" s="61">
        <v>0.29166666666666669</v>
      </c>
      <c r="F12" s="61">
        <v>0.33333333333333331</v>
      </c>
      <c r="G12" s="62">
        <f t="shared" si="1"/>
        <v>4.166666666666663E-2</v>
      </c>
      <c r="H12" s="63">
        <f t="shared" si="2"/>
        <v>43255</v>
      </c>
      <c r="I12" s="63" t="s">
        <v>83</v>
      </c>
      <c r="J12" s="64">
        <v>0.29166666666666669</v>
      </c>
      <c r="K12" s="64">
        <v>0.33333333333333331</v>
      </c>
      <c r="L12" s="62">
        <f t="shared" si="3"/>
        <v>0</v>
      </c>
      <c r="M12" s="65">
        <f t="shared" si="4"/>
        <v>43261</v>
      </c>
      <c r="N12" s="66" t="s">
        <v>84</v>
      </c>
      <c r="O12" s="67">
        <v>0.29166666666666669</v>
      </c>
      <c r="P12" s="67">
        <v>0.33333333333333331</v>
      </c>
      <c r="Q12" s="62">
        <f t="shared" si="5"/>
        <v>4.166666666666663E-2</v>
      </c>
      <c r="R12" s="68">
        <f t="shared" si="6"/>
        <v>43269</v>
      </c>
      <c r="S12" s="63" t="s">
        <v>84</v>
      </c>
      <c r="T12" s="61">
        <v>0.29166666666666669</v>
      </c>
      <c r="U12" s="61">
        <v>0.33333333333333331</v>
      </c>
      <c r="V12" s="62">
        <f t="shared" si="7"/>
        <v>4.166666666666663E-2</v>
      </c>
      <c r="W12" s="69">
        <f t="shared" si="8"/>
        <v>0.12499999999999989</v>
      </c>
    </row>
    <row r="13" spans="1:23" ht="30" x14ac:dyDescent="0.25">
      <c r="A13" s="86"/>
      <c r="B13" s="86"/>
      <c r="C13" s="100" t="s">
        <v>140</v>
      </c>
      <c r="D13" s="60">
        <v>43255</v>
      </c>
      <c r="E13" s="61">
        <v>0.29166666666666669</v>
      </c>
      <c r="F13" s="61">
        <v>0.33333333333333331</v>
      </c>
      <c r="G13" s="62">
        <f t="shared" si="1"/>
        <v>4.166666666666663E-2</v>
      </c>
      <c r="H13" s="63">
        <f t="shared" si="2"/>
        <v>43256</v>
      </c>
      <c r="I13" s="63" t="s">
        <v>83</v>
      </c>
      <c r="J13" s="64">
        <v>0.29166666666666669</v>
      </c>
      <c r="K13" s="64">
        <v>0.33333333333333331</v>
      </c>
      <c r="L13" s="62">
        <f t="shared" si="3"/>
        <v>0</v>
      </c>
      <c r="M13" s="65">
        <f t="shared" si="4"/>
        <v>43262</v>
      </c>
      <c r="N13" s="66" t="s">
        <v>84</v>
      </c>
      <c r="O13" s="67">
        <v>0.29166666666666669</v>
      </c>
      <c r="P13" s="67">
        <v>0.33333333333333331</v>
      </c>
      <c r="Q13" s="62">
        <f t="shared" si="5"/>
        <v>4.166666666666663E-2</v>
      </c>
      <c r="R13" s="68">
        <f t="shared" si="6"/>
        <v>43270</v>
      </c>
      <c r="S13" s="63" t="s">
        <v>84</v>
      </c>
      <c r="T13" s="61">
        <v>0.29166666666666669</v>
      </c>
      <c r="U13" s="61">
        <v>0.33333333333333331</v>
      </c>
      <c r="V13" s="62">
        <f t="shared" si="7"/>
        <v>4.166666666666663E-2</v>
      </c>
      <c r="W13" s="69">
        <f t="shared" si="8"/>
        <v>0.12499999999999989</v>
      </c>
    </row>
    <row r="14" spans="1:23" ht="105" x14ac:dyDescent="0.25">
      <c r="A14" s="86"/>
      <c r="B14" s="86"/>
      <c r="C14" s="100" t="s">
        <v>141</v>
      </c>
      <c r="D14" s="60">
        <v>43256</v>
      </c>
      <c r="E14" s="61">
        <v>0.29166666666666669</v>
      </c>
      <c r="F14" s="61">
        <v>0.33333333333333331</v>
      </c>
      <c r="G14" s="62">
        <f t="shared" si="1"/>
        <v>4.166666666666663E-2</v>
      </c>
      <c r="H14" s="63">
        <f t="shared" si="2"/>
        <v>43257</v>
      </c>
      <c r="I14" s="63" t="s">
        <v>83</v>
      </c>
      <c r="J14" s="64">
        <v>0.29166666666666669</v>
      </c>
      <c r="K14" s="64">
        <v>0.33333333333333331</v>
      </c>
      <c r="L14" s="62">
        <f t="shared" si="3"/>
        <v>0</v>
      </c>
      <c r="M14" s="65">
        <f t="shared" si="4"/>
        <v>43263</v>
      </c>
      <c r="N14" s="66" t="s">
        <v>84</v>
      </c>
      <c r="O14" s="67">
        <v>0.29166666666666669</v>
      </c>
      <c r="P14" s="67">
        <v>0.33333333333333331</v>
      </c>
      <c r="Q14" s="62">
        <f t="shared" si="5"/>
        <v>4.166666666666663E-2</v>
      </c>
      <c r="R14" s="68">
        <f t="shared" si="6"/>
        <v>43271</v>
      </c>
      <c r="S14" s="63" t="s">
        <v>84</v>
      </c>
      <c r="T14" s="61">
        <v>0.29166666666666669</v>
      </c>
      <c r="U14" s="61">
        <v>0.33333333333333331</v>
      </c>
      <c r="V14" s="62">
        <f t="shared" si="7"/>
        <v>4.166666666666663E-2</v>
      </c>
      <c r="W14" s="69">
        <f t="shared" si="8"/>
        <v>0.12499999999999989</v>
      </c>
    </row>
    <row r="15" spans="1:23" ht="75" x14ac:dyDescent="0.25">
      <c r="A15" s="86"/>
      <c r="B15" s="86"/>
      <c r="C15" s="100" t="s">
        <v>142</v>
      </c>
      <c r="D15" s="60">
        <v>43257</v>
      </c>
      <c r="E15" s="61">
        <v>0.29166666666666669</v>
      </c>
      <c r="F15" s="61">
        <v>0.33333333333333331</v>
      </c>
      <c r="G15" s="62">
        <f t="shared" si="1"/>
        <v>4.166666666666663E-2</v>
      </c>
      <c r="H15" s="63">
        <f t="shared" si="2"/>
        <v>43258</v>
      </c>
      <c r="I15" s="63" t="s">
        <v>83</v>
      </c>
      <c r="J15" s="64">
        <v>0.29166666666666669</v>
      </c>
      <c r="K15" s="64">
        <v>0.33333333333333331</v>
      </c>
      <c r="L15" s="62">
        <f t="shared" si="3"/>
        <v>0</v>
      </c>
      <c r="M15" s="65">
        <f t="shared" si="4"/>
        <v>43264</v>
      </c>
      <c r="N15" s="66" t="s">
        <v>84</v>
      </c>
      <c r="O15" s="67">
        <v>0.29166666666666669</v>
      </c>
      <c r="P15" s="67">
        <v>0.33333333333333331</v>
      </c>
      <c r="Q15" s="62">
        <f t="shared" si="5"/>
        <v>4.166666666666663E-2</v>
      </c>
      <c r="R15" s="68">
        <f t="shared" si="6"/>
        <v>43272</v>
      </c>
      <c r="S15" s="63" t="s">
        <v>84</v>
      </c>
      <c r="T15" s="61">
        <v>0.29166666666666669</v>
      </c>
      <c r="U15" s="61">
        <v>0.33333333333333331</v>
      </c>
      <c r="V15" s="62">
        <f t="shared" si="7"/>
        <v>4.166666666666663E-2</v>
      </c>
      <c r="W15" s="69">
        <f t="shared" si="8"/>
        <v>0.12499999999999989</v>
      </c>
    </row>
    <row r="16" spans="1:23" ht="45" x14ac:dyDescent="0.25">
      <c r="A16" s="86"/>
      <c r="B16" s="86"/>
      <c r="C16" s="100" t="s">
        <v>143</v>
      </c>
      <c r="D16" s="60">
        <v>43258</v>
      </c>
      <c r="E16" s="61">
        <v>0.29166666666666669</v>
      </c>
      <c r="F16" s="61">
        <v>0.33333333333333331</v>
      </c>
      <c r="G16" s="62">
        <f t="shared" si="1"/>
        <v>4.166666666666663E-2</v>
      </c>
      <c r="H16" s="63">
        <f t="shared" si="2"/>
        <v>43259</v>
      </c>
      <c r="I16" s="63" t="s">
        <v>83</v>
      </c>
      <c r="J16" s="64">
        <v>0.29166666666666669</v>
      </c>
      <c r="K16" s="64">
        <v>0.33333333333333331</v>
      </c>
      <c r="L16" s="62">
        <f t="shared" si="3"/>
        <v>0</v>
      </c>
      <c r="M16" s="65">
        <f t="shared" si="4"/>
        <v>43265</v>
      </c>
      <c r="N16" s="66" t="s">
        <v>84</v>
      </c>
      <c r="O16" s="67">
        <v>0.29166666666666669</v>
      </c>
      <c r="P16" s="67">
        <v>0.33333333333333331</v>
      </c>
      <c r="Q16" s="62">
        <f t="shared" si="5"/>
        <v>4.166666666666663E-2</v>
      </c>
      <c r="R16" s="68">
        <f t="shared" si="6"/>
        <v>43273</v>
      </c>
      <c r="S16" s="63" t="s">
        <v>84</v>
      </c>
      <c r="T16" s="61">
        <v>0.29166666666666669</v>
      </c>
      <c r="U16" s="61">
        <v>0.33333333333333331</v>
      </c>
      <c r="V16" s="62">
        <f t="shared" si="7"/>
        <v>4.166666666666663E-2</v>
      </c>
      <c r="W16" s="69">
        <f t="shared" si="8"/>
        <v>0.12499999999999989</v>
      </c>
    </row>
    <row r="17" spans="1:23" ht="90" x14ac:dyDescent="0.25">
      <c r="A17" s="71"/>
      <c r="B17" s="71"/>
      <c r="C17" s="100" t="s">
        <v>144</v>
      </c>
      <c r="D17" s="60">
        <v>43259</v>
      </c>
      <c r="E17" s="61">
        <v>0.29166666666666669</v>
      </c>
      <c r="F17" s="61">
        <v>0.33333333333333331</v>
      </c>
      <c r="G17" s="62">
        <f t="shared" si="1"/>
        <v>4.166666666666663E-2</v>
      </c>
      <c r="H17" s="63">
        <f t="shared" si="2"/>
        <v>43260</v>
      </c>
      <c r="I17" s="63" t="s">
        <v>83</v>
      </c>
      <c r="J17" s="64">
        <v>0.29166666666666669</v>
      </c>
      <c r="K17" s="64">
        <v>0.33333333333333331</v>
      </c>
      <c r="L17" s="62">
        <f t="shared" si="3"/>
        <v>0</v>
      </c>
      <c r="M17" s="65">
        <f t="shared" si="4"/>
        <v>43266</v>
      </c>
      <c r="N17" s="66" t="s">
        <v>84</v>
      </c>
      <c r="O17" s="67">
        <v>0.29166666666666669</v>
      </c>
      <c r="P17" s="67">
        <v>0.33333333333333331</v>
      </c>
      <c r="Q17" s="62">
        <f t="shared" si="5"/>
        <v>4.166666666666663E-2</v>
      </c>
      <c r="R17" s="68">
        <f t="shared" si="6"/>
        <v>43274</v>
      </c>
      <c r="S17" s="63" t="s">
        <v>84</v>
      </c>
      <c r="T17" s="61">
        <v>0.29166666666666669</v>
      </c>
      <c r="U17" s="61">
        <v>0.33333333333333331</v>
      </c>
      <c r="V17" s="62">
        <f t="shared" si="7"/>
        <v>4.166666666666663E-2</v>
      </c>
      <c r="W17" s="69">
        <f t="shared" si="8"/>
        <v>0.12499999999999989</v>
      </c>
    </row>
    <row r="18" spans="1:23" x14ac:dyDescent="0.25">
      <c r="A18" s="71"/>
      <c r="B18" s="71"/>
      <c r="C18" s="59"/>
      <c r="D18" s="60">
        <v>43260</v>
      </c>
      <c r="E18" s="61">
        <v>0.29166666666666669</v>
      </c>
      <c r="F18" s="61">
        <v>0.33333333333333331</v>
      </c>
      <c r="G18" s="62">
        <f t="shared" si="1"/>
        <v>4.166666666666663E-2</v>
      </c>
      <c r="H18" s="63">
        <f t="shared" si="2"/>
        <v>43261</v>
      </c>
      <c r="I18" s="63" t="s">
        <v>83</v>
      </c>
      <c r="J18" s="64">
        <v>0.29166666666666669</v>
      </c>
      <c r="K18" s="64">
        <v>0.33333333333333331</v>
      </c>
      <c r="L18" s="62">
        <f t="shared" si="3"/>
        <v>0</v>
      </c>
      <c r="M18" s="65">
        <f t="shared" si="4"/>
        <v>43267</v>
      </c>
      <c r="N18" s="66" t="s">
        <v>84</v>
      </c>
      <c r="O18" s="67">
        <v>0.29166666666666669</v>
      </c>
      <c r="P18" s="67">
        <v>0.33333333333333331</v>
      </c>
      <c r="Q18" s="62">
        <f t="shared" si="5"/>
        <v>4.166666666666663E-2</v>
      </c>
      <c r="R18" s="68">
        <f t="shared" si="6"/>
        <v>43275</v>
      </c>
      <c r="S18" s="63" t="s">
        <v>84</v>
      </c>
      <c r="T18" s="61">
        <v>0.29166666666666669</v>
      </c>
      <c r="U18" s="61">
        <v>0.33333333333333331</v>
      </c>
      <c r="V18" s="62">
        <f t="shared" si="7"/>
        <v>4.166666666666663E-2</v>
      </c>
      <c r="W18" s="69">
        <f t="shared" si="8"/>
        <v>0.12499999999999989</v>
      </c>
    </row>
    <row r="19" spans="1:23" ht="15.75" thickBot="1" x14ac:dyDescent="0.3">
      <c r="A19" s="71"/>
      <c r="B19" s="71"/>
      <c r="C19" s="59"/>
      <c r="D19" s="60">
        <v>43261</v>
      </c>
      <c r="E19" s="61">
        <v>0.29166666666666669</v>
      </c>
      <c r="F19" s="61">
        <v>0.33333333333333331</v>
      </c>
      <c r="G19" s="62">
        <f t="shared" si="1"/>
        <v>4.166666666666663E-2</v>
      </c>
      <c r="H19" s="63">
        <f t="shared" si="2"/>
        <v>43262</v>
      </c>
      <c r="I19" s="63" t="s">
        <v>83</v>
      </c>
      <c r="J19" s="64">
        <v>0.29166666666666669</v>
      </c>
      <c r="K19" s="64">
        <v>0.33333333333333331</v>
      </c>
      <c r="L19" s="62">
        <f t="shared" si="3"/>
        <v>0</v>
      </c>
      <c r="M19" s="65">
        <f t="shared" si="4"/>
        <v>43268</v>
      </c>
      <c r="N19" s="66" t="s">
        <v>84</v>
      </c>
      <c r="O19" s="67">
        <v>0.29166666666666669</v>
      </c>
      <c r="P19" s="67">
        <v>0.33333333333333331</v>
      </c>
      <c r="Q19" s="62">
        <f t="shared" si="5"/>
        <v>4.166666666666663E-2</v>
      </c>
      <c r="R19" s="68">
        <f t="shared" si="6"/>
        <v>43276</v>
      </c>
      <c r="S19" s="63" t="s">
        <v>84</v>
      </c>
      <c r="T19" s="61">
        <v>0.29166666666666669</v>
      </c>
      <c r="U19" s="61">
        <v>0.33333333333333331</v>
      </c>
      <c r="V19" s="62">
        <f t="shared" si="7"/>
        <v>4.166666666666663E-2</v>
      </c>
      <c r="W19" s="69">
        <f t="shared" si="8"/>
        <v>0.12499999999999989</v>
      </c>
    </row>
    <row r="20" spans="1:23" ht="15.75" thickBot="1" x14ac:dyDescent="0.3">
      <c r="A20" s="70"/>
      <c r="B20" s="70"/>
      <c r="C20" s="88" t="s">
        <v>85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</row>
    <row r="21" spans="1:23" x14ac:dyDescent="0.25">
      <c r="A21" s="70"/>
      <c r="B21" s="70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3"/>
    </row>
    <row r="22" spans="1:23" x14ac:dyDescent="0.25">
      <c r="A22" s="70"/>
      <c r="B22" s="70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23" x14ac:dyDescent="0.25">
      <c r="A23" s="70"/>
      <c r="B23" s="70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23" x14ac:dyDescent="0.25">
      <c r="A24" s="70"/>
      <c r="B24" s="70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23" ht="15.75" thickBot="1" x14ac:dyDescent="0.3">
      <c r="A25" s="70"/>
      <c r="B25" s="7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9"/>
    </row>
    <row r="26" spans="1:23" x14ac:dyDescent="0.25">
      <c r="A26" s="70"/>
      <c r="B26" s="70"/>
    </row>
  </sheetData>
  <sheetProtection algorithmName="SHA-512" hashValue="PlXAVRkopipxKnb9PUvnhnrgNMPrTEMxyQx8l6scev9/tzVZRNbawITAXcqB5fOTsdVfE7iQAgm+gYCfHc1iGA==" saltValue="8nBIkcZl1lrJBBytJ1lMjg==" spinCount="100000" sheet="1" objects="1" scenarios="1" selectLockedCells="1"/>
  <mergeCells count="2">
    <mergeCell ref="C21:Q25"/>
    <mergeCell ref="C20:Q20"/>
  </mergeCells>
  <dataValidations count="1">
    <dataValidation type="list" allowBlank="1" showInputMessage="1" showErrorMessage="1" sqref="N7:N19 S7:S19 I7:I19" xr:uid="{00000000-0002-0000-0400-000000000000}">
      <formula1>"Sim, Não"</formula1>
    </dataValidation>
  </dataValidations>
  <hyperlinks>
    <hyperlink ref="A12:B12" location="'D6'!B12" display="'D6'!B12" xr:uid="{00000000-0004-0000-0400-000003000000}"/>
    <hyperlink ref="A11:B11" location="'D5'!B11" display="'D5'!B11" xr:uid="{00000000-0004-0000-0400-000004000000}"/>
    <hyperlink ref="A10:B10" location="'D4'!B10" display="'D4'!B10" xr:uid="{00000000-0004-0000-0400-000005000000}"/>
    <hyperlink ref="A9:B9" location="'D3'!B9" display="'D3'!B9" xr:uid="{00000000-0004-0000-0400-000006000000}"/>
    <hyperlink ref="A7:B7" location="'D1'!B7" display="'D1'!B7" xr:uid="{00000000-0004-0000-0400-000008000000}"/>
    <hyperlink ref="A8:B8" location="'D2'!B8" display="'D2'!B8" xr:uid="{00000000-0004-0000-0400-000009000000}"/>
    <hyperlink ref="B12" location="'Noç. Dir. Processual Penal '!A1" display="'Noç. Dir. Processual Penal '!A1" xr:uid="{57C31DB8-1084-47B1-82A0-7D3C54E86460}"/>
    <hyperlink ref="B11" location="'Noç. Dir. Penal '!A1" display="'Noç. Dir. Penal '!A1" xr:uid="{4CF9FD24-A513-49A4-900F-95B930EA7CD0}"/>
    <hyperlink ref="B10" location="'Noç. Dir. Processual Civil'!A1" display="'Noç. Dir. Processual Civil'!A1" xr:uid="{9A78D5AC-41B1-4147-B101-1440250ACC0B}"/>
    <hyperlink ref="B9" location="'Noç. Dir. Civil'!A1" display="'Noç. Dir. Civil'!A1" xr:uid="{0ABCC21A-D902-426D-8947-380085F43C37}"/>
    <hyperlink ref="B8" location="'Noç. Dir. Constitucional'!A1" display="'Noç. Dir. Constitucional'!A1" xr:uid="{81A73765-43D8-46D3-BB25-E6978C00DE60}"/>
    <hyperlink ref="B7" location="'Noç. Dir. Administrativo'!A1" display="'Noç. Dir. Administrativo'!A1" xr:uid="{A0F44EED-2DCC-4E81-8963-B09FCB75BA09}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1"/>
  <sheetViews>
    <sheetView showGridLines="0" workbookViewId="0">
      <selection activeCell="B9" sqref="B9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8554687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69</v>
      </c>
      <c r="F5" s="9"/>
      <c r="G5" s="10" t="s">
        <v>70</v>
      </c>
      <c r="H5" s="9"/>
      <c r="I5" s="9"/>
      <c r="J5" s="9" t="s">
        <v>71</v>
      </c>
      <c r="K5" s="9"/>
      <c r="L5" s="10" t="s">
        <v>72</v>
      </c>
      <c r="M5" s="8"/>
      <c r="N5" s="9"/>
      <c r="O5" s="9" t="s">
        <v>73</v>
      </c>
      <c r="P5" s="9"/>
      <c r="Q5" s="10"/>
      <c r="R5" s="8"/>
      <c r="S5" s="9"/>
      <c r="T5" s="9" t="s">
        <v>74</v>
      </c>
      <c r="U5" s="9"/>
      <c r="V5" s="10"/>
      <c r="W5" s="11" t="s">
        <v>75</v>
      </c>
    </row>
    <row r="6" spans="1:23" ht="30" x14ac:dyDescent="0.25">
      <c r="A6" s="22" t="s">
        <v>0</v>
      </c>
      <c r="B6" s="23" t="s">
        <v>76</v>
      </c>
      <c r="C6" s="12" t="s">
        <v>77</v>
      </c>
      <c r="D6" s="13" t="s">
        <v>78</v>
      </c>
      <c r="E6" s="14" t="s">
        <v>79</v>
      </c>
      <c r="F6" s="14" t="s">
        <v>80</v>
      </c>
      <c r="G6" s="15">
        <f>SUM(G7:G25)</f>
        <v>0.79166666666666596</v>
      </c>
      <c r="H6" s="16" t="s">
        <v>81</v>
      </c>
      <c r="I6" s="17" t="s">
        <v>82</v>
      </c>
      <c r="J6" s="14" t="s">
        <v>79</v>
      </c>
      <c r="K6" s="14" t="s">
        <v>80</v>
      </c>
      <c r="L6" s="15">
        <f>SUM(L7:L25)</f>
        <v>0</v>
      </c>
      <c r="M6" s="18" t="s">
        <v>81</v>
      </c>
      <c r="N6" s="16" t="s">
        <v>82</v>
      </c>
      <c r="O6" s="14" t="s">
        <v>79</v>
      </c>
      <c r="P6" s="14" t="s">
        <v>80</v>
      </c>
      <c r="Q6" s="15">
        <f>SUM(Q7:Q25)</f>
        <v>0.79166666666666596</v>
      </c>
      <c r="R6" s="16" t="s">
        <v>81</v>
      </c>
      <c r="S6" s="16" t="s">
        <v>82</v>
      </c>
      <c r="T6" s="14" t="s">
        <v>79</v>
      </c>
      <c r="U6" s="14" t="s">
        <v>80</v>
      </c>
      <c r="V6" s="15">
        <f>SUM(V7:V25)</f>
        <v>0.79166666666666596</v>
      </c>
      <c r="W6" s="19">
        <f>SUM(W7:W25)</f>
        <v>2.3749999999999991</v>
      </c>
    </row>
    <row r="7" spans="1:23" x14ac:dyDescent="0.25">
      <c r="A7" s="87">
        <v>1</v>
      </c>
      <c r="B7" s="87" t="str">
        <f>Cronograma!B10</f>
        <v>Noções de Direito Administrativo</v>
      </c>
      <c r="C7" s="100" t="s">
        <v>116</v>
      </c>
      <c r="D7" s="60">
        <v>43249</v>
      </c>
      <c r="E7" s="61">
        <v>0.29166666666666669</v>
      </c>
      <c r="F7" s="61">
        <v>0.33333333333333331</v>
      </c>
      <c r="G7" s="62">
        <f>F7-E7</f>
        <v>4.166666666666663E-2</v>
      </c>
      <c r="H7" s="63">
        <f t="shared" ref="H7" si="0">IF(D7="","",D7+DAY(1))</f>
        <v>43250</v>
      </c>
      <c r="I7" s="63" t="s">
        <v>83</v>
      </c>
      <c r="J7" s="64">
        <v>0.29166666666666669</v>
      </c>
      <c r="K7" s="64">
        <v>0.33333333333333331</v>
      </c>
      <c r="L7" s="62">
        <f>IF(I7="sim",K7-J7,0)</f>
        <v>0</v>
      </c>
      <c r="M7" s="65">
        <f>IF(D7="","",D7+DAY(7))</f>
        <v>43256</v>
      </c>
      <c r="N7" s="66" t="s">
        <v>84</v>
      </c>
      <c r="O7" s="67">
        <v>0.29166666666666669</v>
      </c>
      <c r="P7" s="67">
        <v>0.33333333333333331</v>
      </c>
      <c r="Q7" s="62">
        <f>IF(N7="sim",P7-O7,0)</f>
        <v>4.166666666666663E-2</v>
      </c>
      <c r="R7" s="68">
        <f>IF(D7="","",D7+DAY(15))</f>
        <v>43264</v>
      </c>
      <c r="S7" s="63" t="s">
        <v>84</v>
      </c>
      <c r="T7" s="61">
        <v>0.29166666666666669</v>
      </c>
      <c r="U7" s="61">
        <v>0.33333333333333331</v>
      </c>
      <c r="V7" s="62">
        <f>IF(S7="sim",U7-T7,0)</f>
        <v>4.166666666666663E-2</v>
      </c>
      <c r="W7" s="69">
        <f>G7+L7+Q7+V7</f>
        <v>0.12499999999999989</v>
      </c>
    </row>
    <row r="8" spans="1:23" x14ac:dyDescent="0.25">
      <c r="A8" s="58">
        <v>2</v>
      </c>
      <c r="B8" s="58" t="str">
        <f>Cronograma!B11</f>
        <v xml:space="preserve">Noções de Direito Constitucional </v>
      </c>
      <c r="C8" s="100" t="s">
        <v>117</v>
      </c>
      <c r="D8" s="60">
        <v>43250</v>
      </c>
      <c r="E8" s="61">
        <v>0.29166666666666669</v>
      </c>
      <c r="F8" s="61">
        <v>0.33333333333333331</v>
      </c>
      <c r="G8" s="62">
        <f t="shared" ref="G8:G25" si="1">F8-E8</f>
        <v>4.166666666666663E-2</v>
      </c>
      <c r="H8" s="63">
        <f t="shared" ref="H8:H25" si="2">IF(D8="","",D8+DAY(1))</f>
        <v>43251</v>
      </c>
      <c r="I8" s="63" t="s">
        <v>83</v>
      </c>
      <c r="J8" s="64">
        <v>0.29166666666666669</v>
      </c>
      <c r="K8" s="64">
        <v>0.33333333333333331</v>
      </c>
      <c r="L8" s="62">
        <f t="shared" ref="L8:L25" si="3">IF(I8="sim",K8-J8,0)</f>
        <v>0</v>
      </c>
      <c r="M8" s="65">
        <f t="shared" ref="M8:M25" si="4">IF(D8="","",D8+DAY(7))</f>
        <v>43257</v>
      </c>
      <c r="N8" s="66" t="s">
        <v>84</v>
      </c>
      <c r="O8" s="67">
        <v>0.29166666666666669</v>
      </c>
      <c r="P8" s="67">
        <v>0.33333333333333331</v>
      </c>
      <c r="Q8" s="62">
        <f t="shared" ref="Q8:Q25" si="5">IF(N8="sim",P8-O8,0)</f>
        <v>4.166666666666663E-2</v>
      </c>
      <c r="R8" s="68">
        <f t="shared" ref="R8:R25" si="6">IF(D8="","",D8+DAY(15))</f>
        <v>43265</v>
      </c>
      <c r="S8" s="63" t="s">
        <v>84</v>
      </c>
      <c r="T8" s="61">
        <v>0.29166666666666669</v>
      </c>
      <c r="U8" s="61">
        <v>0.33333333333333331</v>
      </c>
      <c r="V8" s="62">
        <f t="shared" ref="V8:V25" si="7">IF(S8="sim",U8-T8,0)</f>
        <v>4.166666666666663E-2</v>
      </c>
      <c r="W8" s="69">
        <f t="shared" ref="W8:W25" si="8">G8+L8+Q8+V8</f>
        <v>0.12499999999999989</v>
      </c>
    </row>
    <row r="9" spans="1:23" ht="30" x14ac:dyDescent="0.25">
      <c r="A9" s="87">
        <v>3</v>
      </c>
      <c r="B9" s="87" t="str">
        <f>Cronograma!B12</f>
        <v xml:space="preserve">Noções de Direito Civil </v>
      </c>
      <c r="C9" s="100" t="s">
        <v>118</v>
      </c>
      <c r="D9" s="60">
        <v>43251</v>
      </c>
      <c r="E9" s="61">
        <v>0.29166666666666669</v>
      </c>
      <c r="F9" s="61">
        <v>0.33333333333333331</v>
      </c>
      <c r="G9" s="62">
        <f t="shared" si="1"/>
        <v>4.166666666666663E-2</v>
      </c>
      <c r="H9" s="63">
        <f t="shared" si="2"/>
        <v>43252</v>
      </c>
      <c r="I9" s="63" t="s">
        <v>83</v>
      </c>
      <c r="J9" s="64">
        <v>0.29166666666666669</v>
      </c>
      <c r="K9" s="64">
        <v>0.33333333333333331</v>
      </c>
      <c r="L9" s="62">
        <f t="shared" si="3"/>
        <v>0</v>
      </c>
      <c r="M9" s="65">
        <f t="shared" si="4"/>
        <v>43258</v>
      </c>
      <c r="N9" s="66" t="s">
        <v>84</v>
      </c>
      <c r="O9" s="67">
        <v>0.29166666666666669</v>
      </c>
      <c r="P9" s="67">
        <v>0.33333333333333331</v>
      </c>
      <c r="Q9" s="62">
        <f t="shared" si="5"/>
        <v>4.166666666666663E-2</v>
      </c>
      <c r="R9" s="68">
        <f t="shared" si="6"/>
        <v>43266</v>
      </c>
      <c r="S9" s="63" t="s">
        <v>84</v>
      </c>
      <c r="T9" s="61">
        <v>0.29166666666666669</v>
      </c>
      <c r="U9" s="61">
        <v>0.33333333333333331</v>
      </c>
      <c r="V9" s="62">
        <f t="shared" si="7"/>
        <v>4.166666666666663E-2</v>
      </c>
      <c r="W9" s="69">
        <f t="shared" si="8"/>
        <v>0.12499999999999989</v>
      </c>
    </row>
    <row r="10" spans="1:23" x14ac:dyDescent="0.25">
      <c r="A10" s="87">
        <v>4</v>
      </c>
      <c r="B10" s="87" t="str">
        <f>Cronograma!B13</f>
        <v xml:space="preserve">Noções de Direito Processual Civil </v>
      </c>
      <c r="C10" s="100" t="s">
        <v>119</v>
      </c>
      <c r="D10" s="60">
        <v>43252</v>
      </c>
      <c r="E10" s="61">
        <v>0.29166666666666669</v>
      </c>
      <c r="F10" s="61">
        <v>0.33333333333333331</v>
      </c>
      <c r="G10" s="62">
        <f t="shared" si="1"/>
        <v>4.166666666666663E-2</v>
      </c>
      <c r="H10" s="63">
        <f t="shared" si="2"/>
        <v>43253</v>
      </c>
      <c r="I10" s="63" t="s">
        <v>83</v>
      </c>
      <c r="J10" s="64">
        <v>0.29166666666666669</v>
      </c>
      <c r="K10" s="64">
        <v>0.33333333333333331</v>
      </c>
      <c r="L10" s="62">
        <f t="shared" si="3"/>
        <v>0</v>
      </c>
      <c r="M10" s="65">
        <f t="shared" si="4"/>
        <v>43259</v>
      </c>
      <c r="N10" s="66" t="s">
        <v>84</v>
      </c>
      <c r="O10" s="67">
        <v>0.29166666666666669</v>
      </c>
      <c r="P10" s="67">
        <v>0.33333333333333331</v>
      </c>
      <c r="Q10" s="62">
        <f t="shared" si="5"/>
        <v>4.166666666666663E-2</v>
      </c>
      <c r="R10" s="68">
        <f t="shared" si="6"/>
        <v>43267</v>
      </c>
      <c r="S10" s="63" t="s">
        <v>84</v>
      </c>
      <c r="T10" s="61">
        <v>0.29166666666666669</v>
      </c>
      <c r="U10" s="61">
        <v>0.33333333333333331</v>
      </c>
      <c r="V10" s="62">
        <f t="shared" si="7"/>
        <v>4.166666666666663E-2</v>
      </c>
      <c r="W10" s="69">
        <f t="shared" si="8"/>
        <v>0.12499999999999989</v>
      </c>
    </row>
    <row r="11" spans="1:23" x14ac:dyDescent="0.25">
      <c r="A11" s="87">
        <v>5</v>
      </c>
      <c r="B11" s="87" t="str">
        <f>Cronograma!B14</f>
        <v xml:space="preserve">Noções de Direito Penal </v>
      </c>
      <c r="C11" s="100" t="s">
        <v>120</v>
      </c>
      <c r="D11" s="60">
        <v>43253</v>
      </c>
      <c r="E11" s="61">
        <v>0.29166666666666669</v>
      </c>
      <c r="F11" s="61">
        <v>0.33333333333333331</v>
      </c>
      <c r="G11" s="62">
        <f t="shared" si="1"/>
        <v>4.166666666666663E-2</v>
      </c>
      <c r="H11" s="63">
        <f t="shared" si="2"/>
        <v>43254</v>
      </c>
      <c r="I11" s="63" t="s">
        <v>83</v>
      </c>
      <c r="J11" s="64">
        <v>0.29166666666666669</v>
      </c>
      <c r="K11" s="64">
        <v>0.33333333333333331</v>
      </c>
      <c r="L11" s="62">
        <f t="shared" si="3"/>
        <v>0</v>
      </c>
      <c r="M11" s="65">
        <f t="shared" si="4"/>
        <v>43260</v>
      </c>
      <c r="N11" s="66" t="s">
        <v>84</v>
      </c>
      <c r="O11" s="67">
        <v>0.29166666666666669</v>
      </c>
      <c r="P11" s="67">
        <v>0.33333333333333331</v>
      </c>
      <c r="Q11" s="62">
        <f t="shared" si="5"/>
        <v>4.166666666666663E-2</v>
      </c>
      <c r="R11" s="68">
        <f t="shared" si="6"/>
        <v>43268</v>
      </c>
      <c r="S11" s="63" t="s">
        <v>84</v>
      </c>
      <c r="T11" s="61">
        <v>0.29166666666666669</v>
      </c>
      <c r="U11" s="61">
        <v>0.33333333333333331</v>
      </c>
      <c r="V11" s="62">
        <f t="shared" si="7"/>
        <v>4.166666666666663E-2</v>
      </c>
      <c r="W11" s="69">
        <f t="shared" si="8"/>
        <v>0.12499999999999989</v>
      </c>
    </row>
    <row r="12" spans="1:23" x14ac:dyDescent="0.25">
      <c r="A12" s="87">
        <v>6</v>
      </c>
      <c r="B12" s="87" t="str">
        <f>Cronograma!B15</f>
        <v xml:space="preserve">Noções de Direito Processual Penal </v>
      </c>
      <c r="C12" s="100" t="s">
        <v>121</v>
      </c>
      <c r="D12" s="60">
        <v>43254</v>
      </c>
      <c r="E12" s="61">
        <v>0.29166666666666669</v>
      </c>
      <c r="F12" s="61">
        <v>0.33333333333333331</v>
      </c>
      <c r="G12" s="62">
        <f t="shared" si="1"/>
        <v>4.166666666666663E-2</v>
      </c>
      <c r="H12" s="63">
        <f t="shared" si="2"/>
        <v>43255</v>
      </c>
      <c r="I12" s="63" t="s">
        <v>83</v>
      </c>
      <c r="J12" s="64">
        <v>0.29166666666666669</v>
      </c>
      <c r="K12" s="64">
        <v>0.33333333333333331</v>
      </c>
      <c r="L12" s="62">
        <f t="shared" si="3"/>
        <v>0</v>
      </c>
      <c r="M12" s="65">
        <f t="shared" si="4"/>
        <v>43261</v>
      </c>
      <c r="N12" s="66" t="s">
        <v>84</v>
      </c>
      <c r="O12" s="67">
        <v>0.29166666666666669</v>
      </c>
      <c r="P12" s="67">
        <v>0.33333333333333331</v>
      </c>
      <c r="Q12" s="62">
        <f t="shared" si="5"/>
        <v>4.166666666666663E-2</v>
      </c>
      <c r="R12" s="68">
        <f t="shared" si="6"/>
        <v>43269</v>
      </c>
      <c r="S12" s="63" t="s">
        <v>84</v>
      </c>
      <c r="T12" s="61">
        <v>0.29166666666666669</v>
      </c>
      <c r="U12" s="61">
        <v>0.33333333333333331</v>
      </c>
      <c r="V12" s="62">
        <f t="shared" si="7"/>
        <v>4.166666666666663E-2</v>
      </c>
      <c r="W12" s="69">
        <f t="shared" si="8"/>
        <v>0.12499999999999989</v>
      </c>
    </row>
    <row r="13" spans="1:23" x14ac:dyDescent="0.25">
      <c r="A13" s="86"/>
      <c r="B13" s="86"/>
      <c r="C13" s="100" t="s">
        <v>122</v>
      </c>
      <c r="D13" s="60">
        <v>43255</v>
      </c>
      <c r="E13" s="61">
        <v>0.29166666666666669</v>
      </c>
      <c r="F13" s="61">
        <v>0.33333333333333331</v>
      </c>
      <c r="G13" s="62">
        <f t="shared" si="1"/>
        <v>4.166666666666663E-2</v>
      </c>
      <c r="H13" s="63">
        <f t="shared" si="2"/>
        <v>43256</v>
      </c>
      <c r="I13" s="63" t="s">
        <v>83</v>
      </c>
      <c r="J13" s="64">
        <v>0.29166666666666669</v>
      </c>
      <c r="K13" s="64">
        <v>0.33333333333333331</v>
      </c>
      <c r="L13" s="62">
        <f t="shared" si="3"/>
        <v>0</v>
      </c>
      <c r="M13" s="65">
        <f t="shared" si="4"/>
        <v>43262</v>
      </c>
      <c r="N13" s="66" t="s">
        <v>84</v>
      </c>
      <c r="O13" s="67">
        <v>0.29166666666666669</v>
      </c>
      <c r="P13" s="67">
        <v>0.33333333333333331</v>
      </c>
      <c r="Q13" s="62">
        <f t="shared" si="5"/>
        <v>4.166666666666663E-2</v>
      </c>
      <c r="R13" s="68">
        <f t="shared" si="6"/>
        <v>43270</v>
      </c>
      <c r="S13" s="63" t="s">
        <v>84</v>
      </c>
      <c r="T13" s="61">
        <v>0.29166666666666669</v>
      </c>
      <c r="U13" s="61">
        <v>0.33333333333333331</v>
      </c>
      <c r="V13" s="62">
        <f t="shared" si="7"/>
        <v>4.166666666666663E-2</v>
      </c>
      <c r="W13" s="69">
        <f t="shared" si="8"/>
        <v>0.12499999999999989</v>
      </c>
    </row>
    <row r="14" spans="1:23" x14ac:dyDescent="0.25">
      <c r="A14" s="86"/>
      <c r="B14" s="86"/>
      <c r="C14" s="100" t="s">
        <v>123</v>
      </c>
      <c r="D14" s="60">
        <v>43256</v>
      </c>
      <c r="E14" s="61">
        <v>0.29166666666666669</v>
      </c>
      <c r="F14" s="61">
        <v>0.33333333333333331</v>
      </c>
      <c r="G14" s="62">
        <f t="shared" si="1"/>
        <v>4.166666666666663E-2</v>
      </c>
      <c r="H14" s="63">
        <f t="shared" si="2"/>
        <v>43257</v>
      </c>
      <c r="I14" s="63" t="s">
        <v>83</v>
      </c>
      <c r="J14" s="64">
        <v>0.29166666666666669</v>
      </c>
      <c r="K14" s="64">
        <v>0.33333333333333331</v>
      </c>
      <c r="L14" s="62">
        <f t="shared" si="3"/>
        <v>0</v>
      </c>
      <c r="M14" s="65">
        <f t="shared" si="4"/>
        <v>43263</v>
      </c>
      <c r="N14" s="66" t="s">
        <v>84</v>
      </c>
      <c r="O14" s="67">
        <v>0.29166666666666669</v>
      </c>
      <c r="P14" s="67">
        <v>0.33333333333333331</v>
      </c>
      <c r="Q14" s="62">
        <f t="shared" si="5"/>
        <v>4.166666666666663E-2</v>
      </c>
      <c r="R14" s="68">
        <f t="shared" si="6"/>
        <v>43271</v>
      </c>
      <c r="S14" s="63" t="s">
        <v>84</v>
      </c>
      <c r="T14" s="61">
        <v>0.29166666666666669</v>
      </c>
      <c r="U14" s="61">
        <v>0.33333333333333331</v>
      </c>
      <c r="V14" s="62">
        <f t="shared" si="7"/>
        <v>4.166666666666663E-2</v>
      </c>
      <c r="W14" s="69">
        <f t="shared" si="8"/>
        <v>0.12499999999999989</v>
      </c>
    </row>
    <row r="15" spans="1:23" x14ac:dyDescent="0.25">
      <c r="A15" s="86"/>
      <c r="B15" s="86"/>
      <c r="C15" s="100" t="s">
        <v>124</v>
      </c>
      <c r="D15" s="60">
        <v>43257</v>
      </c>
      <c r="E15" s="61">
        <v>0.29166666666666669</v>
      </c>
      <c r="F15" s="61">
        <v>0.33333333333333331</v>
      </c>
      <c r="G15" s="62">
        <f t="shared" si="1"/>
        <v>4.166666666666663E-2</v>
      </c>
      <c r="H15" s="63">
        <f t="shared" si="2"/>
        <v>43258</v>
      </c>
      <c r="I15" s="63" t="s">
        <v>83</v>
      </c>
      <c r="J15" s="64">
        <v>0.29166666666666669</v>
      </c>
      <c r="K15" s="64">
        <v>0.33333333333333331</v>
      </c>
      <c r="L15" s="62">
        <f t="shared" si="3"/>
        <v>0</v>
      </c>
      <c r="M15" s="65">
        <f t="shared" si="4"/>
        <v>43264</v>
      </c>
      <c r="N15" s="66" t="s">
        <v>84</v>
      </c>
      <c r="O15" s="67">
        <v>0.29166666666666669</v>
      </c>
      <c r="P15" s="67">
        <v>0.33333333333333331</v>
      </c>
      <c r="Q15" s="62">
        <f t="shared" si="5"/>
        <v>4.166666666666663E-2</v>
      </c>
      <c r="R15" s="68">
        <f t="shared" si="6"/>
        <v>43272</v>
      </c>
      <c r="S15" s="63" t="s">
        <v>84</v>
      </c>
      <c r="T15" s="61">
        <v>0.29166666666666669</v>
      </c>
      <c r="U15" s="61">
        <v>0.33333333333333331</v>
      </c>
      <c r="V15" s="62">
        <f t="shared" si="7"/>
        <v>4.166666666666663E-2</v>
      </c>
      <c r="W15" s="69">
        <f t="shared" si="8"/>
        <v>0.12499999999999989</v>
      </c>
    </row>
    <row r="16" spans="1:23" x14ac:dyDescent="0.25">
      <c r="A16" s="86"/>
      <c r="B16" s="86"/>
      <c r="C16" s="100" t="s">
        <v>125</v>
      </c>
      <c r="D16" s="60">
        <v>43258</v>
      </c>
      <c r="E16" s="61">
        <v>0.29166666666666669</v>
      </c>
      <c r="F16" s="61">
        <v>0.33333333333333331</v>
      </c>
      <c r="G16" s="62">
        <f t="shared" si="1"/>
        <v>4.166666666666663E-2</v>
      </c>
      <c r="H16" s="63">
        <f t="shared" si="2"/>
        <v>43259</v>
      </c>
      <c r="I16" s="63" t="s">
        <v>83</v>
      </c>
      <c r="J16" s="64">
        <v>0.29166666666666669</v>
      </c>
      <c r="K16" s="64">
        <v>0.33333333333333331</v>
      </c>
      <c r="L16" s="62">
        <f t="shared" si="3"/>
        <v>0</v>
      </c>
      <c r="M16" s="65">
        <f t="shared" si="4"/>
        <v>43265</v>
      </c>
      <c r="N16" s="66" t="s">
        <v>84</v>
      </c>
      <c r="O16" s="67">
        <v>0.29166666666666669</v>
      </c>
      <c r="P16" s="67">
        <v>0.33333333333333331</v>
      </c>
      <c r="Q16" s="62">
        <f t="shared" si="5"/>
        <v>4.166666666666663E-2</v>
      </c>
      <c r="R16" s="68">
        <f t="shared" si="6"/>
        <v>43273</v>
      </c>
      <c r="S16" s="63" t="s">
        <v>84</v>
      </c>
      <c r="T16" s="61">
        <v>0.29166666666666669</v>
      </c>
      <c r="U16" s="61">
        <v>0.33333333333333331</v>
      </c>
      <c r="V16" s="62">
        <f t="shared" si="7"/>
        <v>4.166666666666663E-2</v>
      </c>
      <c r="W16" s="69">
        <f t="shared" si="8"/>
        <v>0.12499999999999989</v>
      </c>
    </row>
    <row r="17" spans="1:23" x14ac:dyDescent="0.25">
      <c r="A17" s="71"/>
      <c r="B17" s="71"/>
      <c r="C17" s="100" t="s">
        <v>126</v>
      </c>
      <c r="D17" s="60">
        <v>43259</v>
      </c>
      <c r="E17" s="61">
        <v>0.29166666666666669</v>
      </c>
      <c r="F17" s="61">
        <v>0.33333333333333331</v>
      </c>
      <c r="G17" s="62">
        <f t="shared" si="1"/>
        <v>4.166666666666663E-2</v>
      </c>
      <c r="H17" s="63">
        <f t="shared" si="2"/>
        <v>43260</v>
      </c>
      <c r="I17" s="63" t="s">
        <v>83</v>
      </c>
      <c r="J17" s="64">
        <v>0.29166666666666669</v>
      </c>
      <c r="K17" s="64">
        <v>0.33333333333333331</v>
      </c>
      <c r="L17" s="62">
        <f t="shared" si="3"/>
        <v>0</v>
      </c>
      <c r="M17" s="65">
        <f t="shared" si="4"/>
        <v>43266</v>
      </c>
      <c r="N17" s="66" t="s">
        <v>84</v>
      </c>
      <c r="O17" s="67">
        <v>0.29166666666666669</v>
      </c>
      <c r="P17" s="67">
        <v>0.33333333333333331</v>
      </c>
      <c r="Q17" s="62">
        <f t="shared" si="5"/>
        <v>4.166666666666663E-2</v>
      </c>
      <c r="R17" s="68">
        <f t="shared" si="6"/>
        <v>43274</v>
      </c>
      <c r="S17" s="63" t="s">
        <v>84</v>
      </c>
      <c r="T17" s="61">
        <v>0.29166666666666669</v>
      </c>
      <c r="U17" s="61">
        <v>0.33333333333333331</v>
      </c>
      <c r="V17" s="62">
        <f t="shared" si="7"/>
        <v>4.166666666666663E-2</v>
      </c>
      <c r="W17" s="69">
        <f t="shared" si="8"/>
        <v>0.12499999999999989</v>
      </c>
    </row>
    <row r="18" spans="1:23" ht="30" x14ac:dyDescent="0.25">
      <c r="A18" s="1"/>
      <c r="B18" s="1"/>
      <c r="C18" s="100" t="s">
        <v>127</v>
      </c>
      <c r="D18" s="60">
        <v>43260</v>
      </c>
      <c r="E18" s="61">
        <v>0.29166666666666669</v>
      </c>
      <c r="F18" s="61">
        <v>0.33333333333333331</v>
      </c>
      <c r="G18" s="62">
        <f t="shared" si="1"/>
        <v>4.166666666666663E-2</v>
      </c>
      <c r="H18" s="63">
        <f t="shared" si="2"/>
        <v>43261</v>
      </c>
      <c r="I18" s="63" t="s">
        <v>83</v>
      </c>
      <c r="J18" s="64">
        <v>0.29166666666666669</v>
      </c>
      <c r="K18" s="64">
        <v>0.33333333333333331</v>
      </c>
      <c r="L18" s="62">
        <f t="shared" si="3"/>
        <v>0</v>
      </c>
      <c r="M18" s="65">
        <f t="shared" si="4"/>
        <v>43267</v>
      </c>
      <c r="N18" s="66" t="s">
        <v>84</v>
      </c>
      <c r="O18" s="67">
        <v>0.29166666666666669</v>
      </c>
      <c r="P18" s="67">
        <v>0.33333333333333331</v>
      </c>
      <c r="Q18" s="62">
        <f t="shared" si="5"/>
        <v>4.166666666666663E-2</v>
      </c>
      <c r="R18" s="68">
        <f t="shared" si="6"/>
        <v>43275</v>
      </c>
      <c r="S18" s="63" t="s">
        <v>84</v>
      </c>
      <c r="T18" s="61">
        <v>0.29166666666666669</v>
      </c>
      <c r="U18" s="61">
        <v>0.33333333333333331</v>
      </c>
      <c r="V18" s="62">
        <f t="shared" si="7"/>
        <v>4.166666666666663E-2</v>
      </c>
      <c r="W18" s="69">
        <f t="shared" si="8"/>
        <v>0.12499999999999989</v>
      </c>
    </row>
    <row r="19" spans="1:23" ht="30" x14ac:dyDescent="0.25">
      <c r="A19" s="1"/>
      <c r="B19" s="1"/>
      <c r="C19" s="100" t="s">
        <v>128</v>
      </c>
      <c r="D19" s="60">
        <v>43261</v>
      </c>
      <c r="E19" s="61">
        <v>0.29166666666666669</v>
      </c>
      <c r="F19" s="61">
        <v>0.33333333333333331</v>
      </c>
      <c r="G19" s="62">
        <f t="shared" si="1"/>
        <v>4.166666666666663E-2</v>
      </c>
      <c r="H19" s="63">
        <f t="shared" si="2"/>
        <v>43262</v>
      </c>
      <c r="I19" s="63" t="s">
        <v>83</v>
      </c>
      <c r="J19" s="64">
        <v>0.29166666666666669</v>
      </c>
      <c r="K19" s="64">
        <v>0.33333333333333331</v>
      </c>
      <c r="L19" s="62">
        <f t="shared" si="3"/>
        <v>0</v>
      </c>
      <c r="M19" s="65">
        <f t="shared" si="4"/>
        <v>43268</v>
      </c>
      <c r="N19" s="66" t="s">
        <v>84</v>
      </c>
      <c r="O19" s="67">
        <v>0.29166666666666669</v>
      </c>
      <c r="P19" s="67">
        <v>0.33333333333333331</v>
      </c>
      <c r="Q19" s="62">
        <f t="shared" si="5"/>
        <v>4.166666666666663E-2</v>
      </c>
      <c r="R19" s="68">
        <f t="shared" si="6"/>
        <v>43276</v>
      </c>
      <c r="S19" s="63" t="s">
        <v>84</v>
      </c>
      <c r="T19" s="61">
        <v>0.29166666666666669</v>
      </c>
      <c r="U19" s="61">
        <v>0.33333333333333331</v>
      </c>
      <c r="V19" s="62">
        <f t="shared" si="7"/>
        <v>4.166666666666663E-2</v>
      </c>
      <c r="W19" s="69">
        <f t="shared" si="8"/>
        <v>0.12499999999999989</v>
      </c>
    </row>
    <row r="20" spans="1:23" ht="30" x14ac:dyDescent="0.25">
      <c r="A20" s="1"/>
      <c r="B20" s="1"/>
      <c r="C20" s="100" t="s">
        <v>129</v>
      </c>
      <c r="D20" s="60">
        <v>43262</v>
      </c>
      <c r="E20" s="61">
        <v>0.29166666666666669</v>
      </c>
      <c r="F20" s="61">
        <v>0.33333333333333331</v>
      </c>
      <c r="G20" s="62">
        <f t="shared" si="1"/>
        <v>4.166666666666663E-2</v>
      </c>
      <c r="H20" s="63">
        <f t="shared" si="2"/>
        <v>43263</v>
      </c>
      <c r="I20" s="63" t="s">
        <v>83</v>
      </c>
      <c r="J20" s="64">
        <v>0.29166666666666669</v>
      </c>
      <c r="K20" s="64">
        <v>0.33333333333333331</v>
      </c>
      <c r="L20" s="62">
        <f t="shared" si="3"/>
        <v>0</v>
      </c>
      <c r="M20" s="65">
        <f t="shared" si="4"/>
        <v>43269</v>
      </c>
      <c r="N20" s="66" t="s">
        <v>84</v>
      </c>
      <c r="O20" s="67">
        <v>0.29166666666666669</v>
      </c>
      <c r="P20" s="67">
        <v>0.33333333333333331</v>
      </c>
      <c r="Q20" s="62">
        <f t="shared" si="5"/>
        <v>4.166666666666663E-2</v>
      </c>
      <c r="R20" s="68">
        <f t="shared" si="6"/>
        <v>43277</v>
      </c>
      <c r="S20" s="63" t="s">
        <v>84</v>
      </c>
      <c r="T20" s="61">
        <v>0.29166666666666669</v>
      </c>
      <c r="U20" s="61">
        <v>0.33333333333333331</v>
      </c>
      <c r="V20" s="62">
        <f t="shared" si="7"/>
        <v>4.166666666666663E-2</v>
      </c>
      <c r="W20" s="69">
        <f t="shared" si="8"/>
        <v>0.12499999999999989</v>
      </c>
    </row>
    <row r="21" spans="1:23" ht="45" x14ac:dyDescent="0.25">
      <c r="A21" s="1"/>
      <c r="B21" s="1"/>
      <c r="C21" s="100" t="s">
        <v>130</v>
      </c>
      <c r="D21" s="60">
        <v>43263</v>
      </c>
      <c r="E21" s="61">
        <v>0.29166666666666669</v>
      </c>
      <c r="F21" s="61">
        <v>0.33333333333333331</v>
      </c>
      <c r="G21" s="62">
        <f t="shared" si="1"/>
        <v>4.166666666666663E-2</v>
      </c>
      <c r="H21" s="63">
        <f t="shared" si="2"/>
        <v>43264</v>
      </c>
      <c r="I21" s="63" t="s">
        <v>83</v>
      </c>
      <c r="J21" s="64">
        <v>0.29166666666666669</v>
      </c>
      <c r="K21" s="64">
        <v>0.33333333333333331</v>
      </c>
      <c r="L21" s="62">
        <f t="shared" si="3"/>
        <v>0</v>
      </c>
      <c r="M21" s="65">
        <f t="shared" si="4"/>
        <v>43270</v>
      </c>
      <c r="N21" s="66" t="s">
        <v>84</v>
      </c>
      <c r="O21" s="67">
        <v>0.29166666666666669</v>
      </c>
      <c r="P21" s="67">
        <v>0.33333333333333331</v>
      </c>
      <c r="Q21" s="62">
        <f t="shared" si="5"/>
        <v>4.166666666666663E-2</v>
      </c>
      <c r="R21" s="68">
        <f t="shared" si="6"/>
        <v>43278</v>
      </c>
      <c r="S21" s="63" t="s">
        <v>84</v>
      </c>
      <c r="T21" s="61">
        <v>0.29166666666666669</v>
      </c>
      <c r="U21" s="61">
        <v>0.33333333333333331</v>
      </c>
      <c r="V21" s="62">
        <f t="shared" si="7"/>
        <v>4.166666666666663E-2</v>
      </c>
      <c r="W21" s="69">
        <f t="shared" si="8"/>
        <v>0.12499999999999989</v>
      </c>
    </row>
    <row r="22" spans="1:23" x14ac:dyDescent="0.25">
      <c r="A22" s="1"/>
      <c r="B22" s="1"/>
      <c r="C22" s="100" t="s">
        <v>131</v>
      </c>
      <c r="D22" s="60">
        <v>43264</v>
      </c>
      <c r="E22" s="61">
        <v>0.29166666666666669</v>
      </c>
      <c r="F22" s="61">
        <v>0.33333333333333331</v>
      </c>
      <c r="G22" s="62">
        <f t="shared" si="1"/>
        <v>4.166666666666663E-2</v>
      </c>
      <c r="H22" s="63">
        <f t="shared" si="2"/>
        <v>43265</v>
      </c>
      <c r="I22" s="63" t="s">
        <v>83</v>
      </c>
      <c r="J22" s="64">
        <v>0.29166666666666669</v>
      </c>
      <c r="K22" s="64">
        <v>0.33333333333333331</v>
      </c>
      <c r="L22" s="62">
        <f t="shared" si="3"/>
        <v>0</v>
      </c>
      <c r="M22" s="65">
        <f t="shared" si="4"/>
        <v>43271</v>
      </c>
      <c r="N22" s="66" t="s">
        <v>84</v>
      </c>
      <c r="O22" s="67">
        <v>0.29166666666666669</v>
      </c>
      <c r="P22" s="67">
        <v>0.33333333333333331</v>
      </c>
      <c r="Q22" s="62">
        <f t="shared" si="5"/>
        <v>4.166666666666663E-2</v>
      </c>
      <c r="R22" s="68">
        <f t="shared" si="6"/>
        <v>43279</v>
      </c>
      <c r="S22" s="63" t="s">
        <v>84</v>
      </c>
      <c r="T22" s="61">
        <v>0.29166666666666669</v>
      </c>
      <c r="U22" s="61">
        <v>0.33333333333333331</v>
      </c>
      <c r="V22" s="62">
        <f t="shared" si="7"/>
        <v>4.166666666666663E-2</v>
      </c>
      <c r="W22" s="69">
        <f t="shared" si="8"/>
        <v>0.12499999999999989</v>
      </c>
    </row>
    <row r="23" spans="1:23" ht="60" x14ac:dyDescent="0.25">
      <c r="A23" s="1"/>
      <c r="B23" s="1"/>
      <c r="C23" s="100" t="s">
        <v>132</v>
      </c>
      <c r="D23" s="60">
        <v>43265</v>
      </c>
      <c r="E23" s="61">
        <v>0.29166666666666669</v>
      </c>
      <c r="F23" s="61">
        <v>0.33333333333333331</v>
      </c>
      <c r="G23" s="62">
        <f t="shared" si="1"/>
        <v>4.166666666666663E-2</v>
      </c>
      <c r="H23" s="63">
        <f t="shared" si="2"/>
        <v>43266</v>
      </c>
      <c r="I23" s="63" t="s">
        <v>83</v>
      </c>
      <c r="J23" s="64">
        <v>0.29166666666666669</v>
      </c>
      <c r="K23" s="64">
        <v>0.33333333333333331</v>
      </c>
      <c r="L23" s="62">
        <f t="shared" si="3"/>
        <v>0</v>
      </c>
      <c r="M23" s="65">
        <f t="shared" si="4"/>
        <v>43272</v>
      </c>
      <c r="N23" s="66" t="s">
        <v>84</v>
      </c>
      <c r="O23" s="67">
        <v>0.29166666666666669</v>
      </c>
      <c r="P23" s="67">
        <v>0.33333333333333331</v>
      </c>
      <c r="Q23" s="62">
        <f t="shared" si="5"/>
        <v>4.166666666666663E-2</v>
      </c>
      <c r="R23" s="68">
        <f t="shared" si="6"/>
        <v>43280</v>
      </c>
      <c r="S23" s="63" t="s">
        <v>84</v>
      </c>
      <c r="T23" s="61">
        <v>0.29166666666666669</v>
      </c>
      <c r="U23" s="61">
        <v>0.33333333333333331</v>
      </c>
      <c r="V23" s="62">
        <f t="shared" si="7"/>
        <v>4.166666666666663E-2</v>
      </c>
      <c r="W23" s="69">
        <f t="shared" si="8"/>
        <v>0.12499999999999989</v>
      </c>
    </row>
    <row r="24" spans="1:23" x14ac:dyDescent="0.25">
      <c r="A24" s="1"/>
      <c r="B24" s="1"/>
      <c r="C24" s="100" t="s">
        <v>133</v>
      </c>
      <c r="D24" s="60">
        <v>43266</v>
      </c>
      <c r="E24" s="61">
        <v>0.29166666666666669</v>
      </c>
      <c r="F24" s="61">
        <v>0.33333333333333331</v>
      </c>
      <c r="G24" s="62">
        <f t="shared" si="1"/>
        <v>4.166666666666663E-2</v>
      </c>
      <c r="H24" s="63">
        <f t="shared" si="2"/>
        <v>43267</v>
      </c>
      <c r="I24" s="63" t="s">
        <v>83</v>
      </c>
      <c r="J24" s="64">
        <v>0.29166666666666669</v>
      </c>
      <c r="K24" s="64">
        <v>0.33333333333333331</v>
      </c>
      <c r="L24" s="62">
        <f t="shared" si="3"/>
        <v>0</v>
      </c>
      <c r="M24" s="65">
        <f t="shared" si="4"/>
        <v>43273</v>
      </c>
      <c r="N24" s="66" t="s">
        <v>84</v>
      </c>
      <c r="O24" s="67">
        <v>0.29166666666666669</v>
      </c>
      <c r="P24" s="67">
        <v>0.33333333333333331</v>
      </c>
      <c r="Q24" s="62">
        <f t="shared" si="5"/>
        <v>4.166666666666663E-2</v>
      </c>
      <c r="R24" s="68">
        <f t="shared" si="6"/>
        <v>43281</v>
      </c>
      <c r="S24" s="63" t="s">
        <v>84</v>
      </c>
      <c r="T24" s="61">
        <v>0.29166666666666669</v>
      </c>
      <c r="U24" s="61">
        <v>0.33333333333333331</v>
      </c>
      <c r="V24" s="62">
        <f t="shared" si="7"/>
        <v>4.166666666666663E-2</v>
      </c>
      <c r="W24" s="69">
        <f t="shared" si="8"/>
        <v>0.12499999999999989</v>
      </c>
    </row>
    <row r="25" spans="1:23" ht="15.75" thickBot="1" x14ac:dyDescent="0.3">
      <c r="A25" s="1"/>
      <c r="B25" s="1"/>
      <c r="C25" s="59"/>
      <c r="D25" s="60">
        <v>43267</v>
      </c>
      <c r="E25" s="61">
        <v>0.29166666666666669</v>
      </c>
      <c r="F25" s="61">
        <v>0.33333333333333331</v>
      </c>
      <c r="G25" s="62">
        <f t="shared" si="1"/>
        <v>4.166666666666663E-2</v>
      </c>
      <c r="H25" s="63">
        <f t="shared" si="2"/>
        <v>43268</v>
      </c>
      <c r="I25" s="63" t="s">
        <v>83</v>
      </c>
      <c r="J25" s="64">
        <v>0.29166666666666669</v>
      </c>
      <c r="K25" s="64">
        <v>0.33333333333333331</v>
      </c>
      <c r="L25" s="62">
        <f t="shared" si="3"/>
        <v>0</v>
      </c>
      <c r="M25" s="65">
        <f t="shared" si="4"/>
        <v>43274</v>
      </c>
      <c r="N25" s="66" t="s">
        <v>84</v>
      </c>
      <c r="O25" s="67">
        <v>0.29166666666666669</v>
      </c>
      <c r="P25" s="67">
        <v>0.33333333333333331</v>
      </c>
      <c r="Q25" s="62">
        <f t="shared" si="5"/>
        <v>4.166666666666663E-2</v>
      </c>
      <c r="R25" s="68">
        <f t="shared" si="6"/>
        <v>43282</v>
      </c>
      <c r="S25" s="63" t="s">
        <v>84</v>
      </c>
      <c r="T25" s="61">
        <v>0.29166666666666669</v>
      </c>
      <c r="U25" s="61">
        <v>0.33333333333333331</v>
      </c>
      <c r="V25" s="62">
        <f t="shared" si="7"/>
        <v>4.166666666666663E-2</v>
      </c>
      <c r="W25" s="69">
        <f t="shared" si="8"/>
        <v>0.12499999999999989</v>
      </c>
    </row>
    <row r="26" spans="1:23" ht="15.75" thickBot="1" x14ac:dyDescent="0.3">
      <c r="C26" s="88" t="s">
        <v>85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</row>
    <row r="27" spans="1:23" x14ac:dyDescent="0.25">
      <c r="C27" s="91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</row>
    <row r="28" spans="1:23" x14ac:dyDescent="0.25"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29" spans="1:23" x14ac:dyDescent="0.25"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</row>
    <row r="30" spans="1:23" x14ac:dyDescent="0.25"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</row>
    <row r="31" spans="1:23" ht="15.75" thickBot="1" x14ac:dyDescent="0.3"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9"/>
    </row>
  </sheetData>
  <sheetProtection algorithmName="SHA-512" hashValue="D4i5UQNMYbIZqAFiq8uyLw769Fxwgc8tGmN/Z5Dw7BF8Vq6Re3CvCkaVe6Iswm7uECr36k1NPDGrTNy4EZYM6A==" saltValue="f9ecI84Ysc/tjuYJCaZ6cw==" spinCount="100000" sheet="1" objects="1" scenarios="1" selectLockedCells="1"/>
  <mergeCells count="2">
    <mergeCell ref="C26:Q26"/>
    <mergeCell ref="C27:Q31"/>
  </mergeCells>
  <dataValidations disablePrompts="1" count="1">
    <dataValidation type="list" allowBlank="1" showInputMessage="1" showErrorMessage="1" sqref="N7:N25 S7:S25 I7:I25" xr:uid="{00000000-0002-0000-0500-000000000000}">
      <formula1>"Sim, Não"</formula1>
    </dataValidation>
  </dataValidations>
  <hyperlinks>
    <hyperlink ref="A12:B12" location="'D6'!B12" display="'D6'!B12" xr:uid="{D9124FE2-3BB4-48E2-AF8E-37F9F48AC8E9}"/>
    <hyperlink ref="A11:B11" location="'D5'!B11" display="'D5'!B11" xr:uid="{E344FE90-4939-4E11-B7ED-67424AA588FF}"/>
    <hyperlink ref="A10:B10" location="'D4'!B10" display="'D4'!B10" xr:uid="{2B4152E5-3137-403C-855E-D1CF5EB507E5}"/>
    <hyperlink ref="A9:B9" location="'D3'!B9" display="'D3'!B9" xr:uid="{2C796610-7C6B-44A4-83FB-F073BFEB0F20}"/>
    <hyperlink ref="A7:B7" location="'D1'!B7" display="'D1'!B7" xr:uid="{C93603BA-11D9-46AF-93D1-2990B22B55C4}"/>
    <hyperlink ref="A8:B8" location="'D2'!B8" display="'D2'!B8" xr:uid="{C5D98ECF-C9F1-4366-BC1B-88694BF720B4}"/>
    <hyperlink ref="B12" location="'Noç. Dir. Processual Penal '!A1" display="'Noç. Dir. Processual Penal '!A1" xr:uid="{45B073FB-F269-4945-A70D-9BAA70369159}"/>
    <hyperlink ref="B11" location="'Noç. Dir. Penal '!A1" display="'Noç. Dir. Penal '!A1" xr:uid="{42CA1989-C3AC-412F-AFBC-16ADC5D8D1C0}"/>
    <hyperlink ref="B10" location="'Noç. Dir. Processual Civil'!A1" display="'Noç. Dir. Processual Civil'!A1" xr:uid="{7284C5F0-6D05-4622-B296-CBB8D83A1B5A}"/>
    <hyperlink ref="B9" location="'Noç. Dir. Civil'!A1" display="'Noç. Dir. Civil'!A1" xr:uid="{4F9A287F-C152-459F-A122-2B2C19A5D442}"/>
    <hyperlink ref="B8" location="'Noç. Dir. Constitucional'!A1" display="'Noç. Dir. Constitucional'!A1" xr:uid="{767FBA95-10B9-4C14-A192-BB9DD1AA5EFF}"/>
    <hyperlink ref="B7" location="'Noç. Dir. Administrativo'!A1" display="'Noç. Dir. Administrativo'!A1" xr:uid="{9542422E-0EF6-4575-9B82-2B8802FF6327}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showGridLines="0" workbookViewId="0">
      <selection activeCell="B10" sqref="B10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285156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69</v>
      </c>
      <c r="F5" s="9"/>
      <c r="G5" s="10" t="s">
        <v>70</v>
      </c>
      <c r="H5" s="9"/>
      <c r="I5" s="9"/>
      <c r="J5" s="9" t="s">
        <v>71</v>
      </c>
      <c r="K5" s="9"/>
      <c r="L5" s="10" t="s">
        <v>72</v>
      </c>
      <c r="M5" s="8"/>
      <c r="N5" s="9"/>
      <c r="O5" s="9" t="s">
        <v>73</v>
      </c>
      <c r="P5" s="9"/>
      <c r="Q5" s="10"/>
      <c r="R5" s="8"/>
      <c r="S5" s="9"/>
      <c r="T5" s="9" t="s">
        <v>74</v>
      </c>
      <c r="U5" s="9"/>
      <c r="V5" s="10"/>
      <c r="W5" s="11" t="s">
        <v>75</v>
      </c>
    </row>
    <row r="6" spans="1:23" ht="30" x14ac:dyDescent="0.25">
      <c r="A6" s="22" t="s">
        <v>0</v>
      </c>
      <c r="B6" s="23" t="s">
        <v>76</v>
      </c>
      <c r="C6" s="12" t="s">
        <v>77</v>
      </c>
      <c r="D6" s="13" t="s">
        <v>78</v>
      </c>
      <c r="E6" s="14" t="s">
        <v>79</v>
      </c>
      <c r="F6" s="14" t="s">
        <v>80</v>
      </c>
      <c r="G6" s="15">
        <f>SUM(G7:G15)</f>
        <v>0.37499999999999967</v>
      </c>
      <c r="H6" s="16" t="s">
        <v>81</v>
      </c>
      <c r="I6" s="17" t="s">
        <v>82</v>
      </c>
      <c r="J6" s="14" t="s">
        <v>79</v>
      </c>
      <c r="K6" s="14" t="s">
        <v>80</v>
      </c>
      <c r="L6" s="15">
        <f>SUM(L7:L15)</f>
        <v>0</v>
      </c>
      <c r="M6" s="18" t="s">
        <v>81</v>
      </c>
      <c r="N6" s="16" t="s">
        <v>82</v>
      </c>
      <c r="O6" s="14" t="s">
        <v>79</v>
      </c>
      <c r="P6" s="14" t="s">
        <v>80</v>
      </c>
      <c r="Q6" s="15">
        <f>SUM(Q7:Q15)</f>
        <v>0.37499999999999967</v>
      </c>
      <c r="R6" s="16" t="s">
        <v>81</v>
      </c>
      <c r="S6" s="16" t="s">
        <v>82</v>
      </c>
      <c r="T6" s="14" t="s">
        <v>79</v>
      </c>
      <c r="U6" s="14" t="s">
        <v>80</v>
      </c>
      <c r="V6" s="15">
        <f>SUM(V7:V15)</f>
        <v>0.37499999999999967</v>
      </c>
      <c r="W6" s="19">
        <f>SUM(W7:W15)</f>
        <v>1.1249999999999991</v>
      </c>
    </row>
    <row r="7" spans="1:23" ht="80.25" customHeight="1" x14ac:dyDescent="0.25">
      <c r="A7" s="87">
        <v>1</v>
      </c>
      <c r="B7" s="87" t="str">
        <f>Cronograma!B10</f>
        <v>Noções de Direito Administrativo</v>
      </c>
      <c r="C7" s="100" t="s">
        <v>110</v>
      </c>
      <c r="D7" s="60">
        <v>43249</v>
      </c>
      <c r="E7" s="61">
        <v>0.29166666666666669</v>
      </c>
      <c r="F7" s="61">
        <v>0.33333333333333331</v>
      </c>
      <c r="G7" s="62">
        <f>F7-E7</f>
        <v>4.166666666666663E-2</v>
      </c>
      <c r="H7" s="63">
        <f t="shared" ref="H7" si="0">IF(D7="","",D7+DAY(1))</f>
        <v>43250</v>
      </c>
      <c r="I7" s="63" t="s">
        <v>83</v>
      </c>
      <c r="J7" s="64">
        <v>0.29166666666666669</v>
      </c>
      <c r="K7" s="64">
        <v>0.33333333333333331</v>
      </c>
      <c r="L7" s="62">
        <f>IF(I7="sim",K7-J7,0)</f>
        <v>0</v>
      </c>
      <c r="M7" s="65">
        <f>IF(D7="","",D7+DAY(7))</f>
        <v>43256</v>
      </c>
      <c r="N7" s="66" t="s">
        <v>84</v>
      </c>
      <c r="O7" s="67">
        <v>0.29166666666666669</v>
      </c>
      <c r="P7" s="67">
        <v>0.33333333333333331</v>
      </c>
      <c r="Q7" s="62">
        <f>IF(N7="sim",P7-O7,0)</f>
        <v>4.166666666666663E-2</v>
      </c>
      <c r="R7" s="68">
        <f>IF(D7="","",D7+DAY(15))</f>
        <v>43264</v>
      </c>
      <c r="S7" s="63" t="s">
        <v>84</v>
      </c>
      <c r="T7" s="61">
        <v>0.29166666666666669</v>
      </c>
      <c r="U7" s="61">
        <v>0.33333333333333331</v>
      </c>
      <c r="V7" s="62">
        <f>IF(S7="sim",U7-T7,0)</f>
        <v>4.166666666666663E-2</v>
      </c>
      <c r="W7" s="69">
        <f>G7+L7+Q7+V7</f>
        <v>0.12499999999999989</v>
      </c>
    </row>
    <row r="8" spans="1:23" ht="42.75" customHeight="1" x14ac:dyDescent="0.25">
      <c r="A8" s="87">
        <v>2</v>
      </c>
      <c r="B8" s="87" t="str">
        <f>Cronograma!B11</f>
        <v xml:space="preserve">Noções de Direito Constitucional </v>
      </c>
      <c r="C8" s="100" t="s">
        <v>111</v>
      </c>
      <c r="D8" s="60">
        <v>43250</v>
      </c>
      <c r="E8" s="61">
        <v>0.29166666666666669</v>
      </c>
      <c r="F8" s="61">
        <v>0.33333333333333331</v>
      </c>
      <c r="G8" s="62">
        <f t="shared" ref="G8:G15" si="1">F8-E8</f>
        <v>4.166666666666663E-2</v>
      </c>
      <c r="H8" s="63">
        <f t="shared" ref="H8:H15" si="2">IF(D8="","",D8+DAY(1))</f>
        <v>43251</v>
      </c>
      <c r="I8" s="63" t="s">
        <v>83</v>
      </c>
      <c r="J8" s="64">
        <v>0.29166666666666669</v>
      </c>
      <c r="K8" s="64">
        <v>0.33333333333333331</v>
      </c>
      <c r="L8" s="62">
        <f t="shared" ref="L8:L15" si="3">IF(I8="sim",K8-J8,0)</f>
        <v>0</v>
      </c>
      <c r="M8" s="65">
        <f t="shared" ref="M8:M15" si="4">IF(D8="","",D8+DAY(7))</f>
        <v>43257</v>
      </c>
      <c r="N8" s="66" t="s">
        <v>84</v>
      </c>
      <c r="O8" s="67">
        <v>0.29166666666666669</v>
      </c>
      <c r="P8" s="67">
        <v>0.33333333333333331</v>
      </c>
      <c r="Q8" s="62">
        <f t="shared" ref="Q8:Q15" si="5">IF(N8="sim",P8-O8,0)</f>
        <v>4.166666666666663E-2</v>
      </c>
      <c r="R8" s="68">
        <f t="shared" ref="R8:R15" si="6">IF(D8="","",D8+DAY(15))</f>
        <v>43265</v>
      </c>
      <c r="S8" s="63" t="s">
        <v>84</v>
      </c>
      <c r="T8" s="61">
        <v>0.29166666666666669</v>
      </c>
      <c r="U8" s="61">
        <v>0.33333333333333331</v>
      </c>
      <c r="V8" s="62">
        <f t="shared" ref="V8:V15" si="7">IF(S8="sim",U8-T8,0)</f>
        <v>4.166666666666663E-2</v>
      </c>
      <c r="W8" s="69">
        <f t="shared" ref="W8:W15" si="8">G8+L8+Q8+V8</f>
        <v>0.12499999999999989</v>
      </c>
    </row>
    <row r="9" spans="1:23" ht="67.5" customHeight="1" x14ac:dyDescent="0.25">
      <c r="A9" s="58">
        <v>3</v>
      </c>
      <c r="B9" s="58" t="str">
        <f>Cronograma!B12</f>
        <v xml:space="preserve">Noções de Direito Civil </v>
      </c>
      <c r="C9" s="100" t="s">
        <v>112</v>
      </c>
      <c r="D9" s="60">
        <v>43251</v>
      </c>
      <c r="E9" s="61">
        <v>0.29166666666666669</v>
      </c>
      <c r="F9" s="61">
        <v>0.33333333333333331</v>
      </c>
      <c r="G9" s="62">
        <f t="shared" si="1"/>
        <v>4.166666666666663E-2</v>
      </c>
      <c r="H9" s="63">
        <f t="shared" si="2"/>
        <v>43252</v>
      </c>
      <c r="I9" s="63" t="s">
        <v>83</v>
      </c>
      <c r="J9" s="64">
        <v>0.29166666666666669</v>
      </c>
      <c r="K9" s="64">
        <v>0.33333333333333331</v>
      </c>
      <c r="L9" s="62">
        <f t="shared" si="3"/>
        <v>0</v>
      </c>
      <c r="M9" s="65">
        <f t="shared" si="4"/>
        <v>43258</v>
      </c>
      <c r="N9" s="66" t="s">
        <v>84</v>
      </c>
      <c r="O9" s="67">
        <v>0.29166666666666669</v>
      </c>
      <c r="P9" s="67">
        <v>0.33333333333333331</v>
      </c>
      <c r="Q9" s="62">
        <f t="shared" si="5"/>
        <v>4.166666666666663E-2</v>
      </c>
      <c r="R9" s="68">
        <f t="shared" si="6"/>
        <v>43266</v>
      </c>
      <c r="S9" s="63" t="s">
        <v>84</v>
      </c>
      <c r="T9" s="61">
        <v>0.29166666666666669</v>
      </c>
      <c r="U9" s="61">
        <v>0.33333333333333331</v>
      </c>
      <c r="V9" s="62">
        <f t="shared" si="7"/>
        <v>4.166666666666663E-2</v>
      </c>
      <c r="W9" s="69">
        <f t="shared" si="8"/>
        <v>0.12499999999999989</v>
      </c>
    </row>
    <row r="10" spans="1:23" ht="60" x14ac:dyDescent="0.25">
      <c r="A10" s="87">
        <v>4</v>
      </c>
      <c r="B10" s="87" t="str">
        <f>Cronograma!B13</f>
        <v xml:space="preserve">Noções de Direito Processual Civil </v>
      </c>
      <c r="C10" s="100" t="s">
        <v>113</v>
      </c>
      <c r="D10" s="60">
        <v>43252</v>
      </c>
      <c r="E10" s="61">
        <v>0.29166666666666669</v>
      </c>
      <c r="F10" s="61">
        <v>0.33333333333333331</v>
      </c>
      <c r="G10" s="62">
        <f t="shared" si="1"/>
        <v>4.166666666666663E-2</v>
      </c>
      <c r="H10" s="63">
        <f t="shared" si="2"/>
        <v>43253</v>
      </c>
      <c r="I10" s="63" t="s">
        <v>83</v>
      </c>
      <c r="J10" s="64">
        <v>0.29166666666666669</v>
      </c>
      <c r="K10" s="64">
        <v>0.33333333333333331</v>
      </c>
      <c r="L10" s="62">
        <f t="shared" si="3"/>
        <v>0</v>
      </c>
      <c r="M10" s="65">
        <f t="shared" si="4"/>
        <v>43259</v>
      </c>
      <c r="N10" s="66" t="s">
        <v>84</v>
      </c>
      <c r="O10" s="67">
        <v>0.29166666666666669</v>
      </c>
      <c r="P10" s="67">
        <v>0.33333333333333331</v>
      </c>
      <c r="Q10" s="62">
        <f t="shared" si="5"/>
        <v>4.166666666666663E-2</v>
      </c>
      <c r="R10" s="68">
        <f t="shared" si="6"/>
        <v>43267</v>
      </c>
      <c r="S10" s="63" t="s">
        <v>84</v>
      </c>
      <c r="T10" s="61">
        <v>0.29166666666666669</v>
      </c>
      <c r="U10" s="61">
        <v>0.33333333333333331</v>
      </c>
      <c r="V10" s="62">
        <f t="shared" si="7"/>
        <v>4.166666666666663E-2</v>
      </c>
      <c r="W10" s="69">
        <f t="shared" si="8"/>
        <v>0.12499999999999989</v>
      </c>
    </row>
    <row r="11" spans="1:23" ht="33.75" customHeight="1" x14ac:dyDescent="0.25">
      <c r="A11" s="87">
        <v>5</v>
      </c>
      <c r="B11" s="87" t="str">
        <f>Cronograma!B14</f>
        <v xml:space="preserve">Noções de Direito Penal </v>
      </c>
      <c r="C11" s="100" t="s">
        <v>114</v>
      </c>
      <c r="D11" s="60">
        <v>43253</v>
      </c>
      <c r="E11" s="61">
        <v>0.29166666666666669</v>
      </c>
      <c r="F11" s="61">
        <v>0.33333333333333331</v>
      </c>
      <c r="G11" s="62">
        <f t="shared" si="1"/>
        <v>4.166666666666663E-2</v>
      </c>
      <c r="H11" s="63">
        <f t="shared" si="2"/>
        <v>43254</v>
      </c>
      <c r="I11" s="63" t="s">
        <v>83</v>
      </c>
      <c r="J11" s="64">
        <v>0.29166666666666669</v>
      </c>
      <c r="K11" s="64">
        <v>0.33333333333333331</v>
      </c>
      <c r="L11" s="62">
        <f t="shared" si="3"/>
        <v>0</v>
      </c>
      <c r="M11" s="65">
        <f t="shared" si="4"/>
        <v>43260</v>
      </c>
      <c r="N11" s="66" t="s">
        <v>84</v>
      </c>
      <c r="O11" s="67">
        <v>0.29166666666666669</v>
      </c>
      <c r="P11" s="67">
        <v>0.33333333333333331</v>
      </c>
      <c r="Q11" s="62">
        <f t="shared" si="5"/>
        <v>4.166666666666663E-2</v>
      </c>
      <c r="R11" s="68">
        <f t="shared" si="6"/>
        <v>43268</v>
      </c>
      <c r="S11" s="63" t="s">
        <v>84</v>
      </c>
      <c r="T11" s="61">
        <v>0.29166666666666669</v>
      </c>
      <c r="U11" s="61">
        <v>0.33333333333333331</v>
      </c>
      <c r="V11" s="62">
        <f t="shared" si="7"/>
        <v>4.166666666666663E-2</v>
      </c>
      <c r="W11" s="69">
        <f t="shared" si="8"/>
        <v>0.12499999999999989</v>
      </c>
    </row>
    <row r="12" spans="1:23" ht="80.25" customHeight="1" x14ac:dyDescent="0.25">
      <c r="A12" s="87">
        <v>6</v>
      </c>
      <c r="B12" s="87" t="str">
        <f>Cronograma!B15</f>
        <v xml:space="preserve">Noções de Direito Processual Penal </v>
      </c>
      <c r="C12" s="100" t="s">
        <v>115</v>
      </c>
      <c r="D12" s="60">
        <v>43254</v>
      </c>
      <c r="E12" s="61">
        <v>0.29166666666666669</v>
      </c>
      <c r="F12" s="61">
        <v>0.33333333333333331</v>
      </c>
      <c r="G12" s="62">
        <f t="shared" si="1"/>
        <v>4.166666666666663E-2</v>
      </c>
      <c r="H12" s="63">
        <f t="shared" si="2"/>
        <v>43255</v>
      </c>
      <c r="I12" s="63" t="s">
        <v>83</v>
      </c>
      <c r="J12" s="64">
        <v>0.29166666666666669</v>
      </c>
      <c r="K12" s="64">
        <v>0.33333333333333331</v>
      </c>
      <c r="L12" s="62">
        <f t="shared" si="3"/>
        <v>0</v>
      </c>
      <c r="M12" s="65">
        <f t="shared" si="4"/>
        <v>43261</v>
      </c>
      <c r="N12" s="66" t="s">
        <v>84</v>
      </c>
      <c r="O12" s="67">
        <v>0.29166666666666669</v>
      </c>
      <c r="P12" s="67">
        <v>0.33333333333333331</v>
      </c>
      <c r="Q12" s="62">
        <f t="shared" si="5"/>
        <v>4.166666666666663E-2</v>
      </c>
      <c r="R12" s="68">
        <f t="shared" si="6"/>
        <v>43269</v>
      </c>
      <c r="S12" s="63" t="s">
        <v>84</v>
      </c>
      <c r="T12" s="61">
        <v>0.29166666666666669</v>
      </c>
      <c r="U12" s="61">
        <v>0.33333333333333331</v>
      </c>
      <c r="V12" s="62">
        <f t="shared" si="7"/>
        <v>4.166666666666663E-2</v>
      </c>
      <c r="W12" s="69">
        <f t="shared" si="8"/>
        <v>0.12499999999999989</v>
      </c>
    </row>
    <row r="13" spans="1:23" x14ac:dyDescent="0.25">
      <c r="A13" s="86"/>
      <c r="B13" s="86"/>
      <c r="C13" s="59"/>
      <c r="D13" s="60">
        <v>43255</v>
      </c>
      <c r="E13" s="61">
        <v>0.29166666666666669</v>
      </c>
      <c r="F13" s="61">
        <v>0.33333333333333331</v>
      </c>
      <c r="G13" s="62">
        <f t="shared" si="1"/>
        <v>4.166666666666663E-2</v>
      </c>
      <c r="H13" s="63">
        <f t="shared" si="2"/>
        <v>43256</v>
      </c>
      <c r="I13" s="63" t="s">
        <v>83</v>
      </c>
      <c r="J13" s="64">
        <v>0.29166666666666669</v>
      </c>
      <c r="K13" s="64">
        <v>0.33333333333333331</v>
      </c>
      <c r="L13" s="62">
        <f t="shared" si="3"/>
        <v>0</v>
      </c>
      <c r="M13" s="65">
        <f t="shared" si="4"/>
        <v>43262</v>
      </c>
      <c r="N13" s="66" t="s">
        <v>84</v>
      </c>
      <c r="O13" s="67">
        <v>0.29166666666666669</v>
      </c>
      <c r="P13" s="67">
        <v>0.33333333333333331</v>
      </c>
      <c r="Q13" s="62">
        <f t="shared" si="5"/>
        <v>4.166666666666663E-2</v>
      </c>
      <c r="R13" s="68">
        <f t="shared" si="6"/>
        <v>43270</v>
      </c>
      <c r="S13" s="63" t="s">
        <v>84</v>
      </c>
      <c r="T13" s="61">
        <v>0.29166666666666669</v>
      </c>
      <c r="U13" s="61">
        <v>0.33333333333333331</v>
      </c>
      <c r="V13" s="62">
        <f t="shared" si="7"/>
        <v>4.166666666666663E-2</v>
      </c>
      <c r="W13" s="69">
        <f t="shared" si="8"/>
        <v>0.12499999999999989</v>
      </c>
    </row>
    <row r="14" spans="1:23" x14ac:dyDescent="0.25">
      <c r="A14" s="86"/>
      <c r="B14" s="86"/>
      <c r="C14" s="59"/>
      <c r="D14" s="60">
        <v>43256</v>
      </c>
      <c r="E14" s="61">
        <v>0.29166666666666669</v>
      </c>
      <c r="F14" s="61">
        <v>0.33333333333333331</v>
      </c>
      <c r="G14" s="62">
        <f t="shared" si="1"/>
        <v>4.166666666666663E-2</v>
      </c>
      <c r="H14" s="63">
        <f t="shared" si="2"/>
        <v>43257</v>
      </c>
      <c r="I14" s="63" t="s">
        <v>83</v>
      </c>
      <c r="J14" s="64">
        <v>0.29166666666666669</v>
      </c>
      <c r="K14" s="64">
        <v>0.33333333333333331</v>
      </c>
      <c r="L14" s="62">
        <f t="shared" si="3"/>
        <v>0</v>
      </c>
      <c r="M14" s="65">
        <f t="shared" si="4"/>
        <v>43263</v>
      </c>
      <c r="N14" s="66" t="s">
        <v>84</v>
      </c>
      <c r="O14" s="67">
        <v>0.29166666666666669</v>
      </c>
      <c r="P14" s="67">
        <v>0.33333333333333331</v>
      </c>
      <c r="Q14" s="62">
        <f t="shared" si="5"/>
        <v>4.166666666666663E-2</v>
      </c>
      <c r="R14" s="68">
        <f t="shared" si="6"/>
        <v>43271</v>
      </c>
      <c r="S14" s="63" t="s">
        <v>84</v>
      </c>
      <c r="T14" s="61">
        <v>0.29166666666666669</v>
      </c>
      <c r="U14" s="61">
        <v>0.33333333333333331</v>
      </c>
      <c r="V14" s="62">
        <f t="shared" si="7"/>
        <v>4.166666666666663E-2</v>
      </c>
      <c r="W14" s="69">
        <f t="shared" si="8"/>
        <v>0.12499999999999989</v>
      </c>
    </row>
    <row r="15" spans="1:23" ht="15.75" thickBot="1" x14ac:dyDescent="0.3">
      <c r="A15" s="86"/>
      <c r="B15" s="86"/>
      <c r="C15" s="59"/>
      <c r="D15" s="60">
        <v>43257</v>
      </c>
      <c r="E15" s="61">
        <v>0.29166666666666669</v>
      </c>
      <c r="F15" s="61">
        <v>0.33333333333333331</v>
      </c>
      <c r="G15" s="62">
        <f t="shared" si="1"/>
        <v>4.166666666666663E-2</v>
      </c>
      <c r="H15" s="63">
        <f t="shared" si="2"/>
        <v>43258</v>
      </c>
      <c r="I15" s="63" t="s">
        <v>83</v>
      </c>
      <c r="J15" s="64">
        <v>0.29166666666666669</v>
      </c>
      <c r="K15" s="64">
        <v>0.33333333333333331</v>
      </c>
      <c r="L15" s="62">
        <f t="shared" si="3"/>
        <v>0</v>
      </c>
      <c r="M15" s="65">
        <f t="shared" si="4"/>
        <v>43264</v>
      </c>
      <c r="N15" s="66" t="s">
        <v>84</v>
      </c>
      <c r="O15" s="67">
        <v>0.29166666666666669</v>
      </c>
      <c r="P15" s="67">
        <v>0.33333333333333331</v>
      </c>
      <c r="Q15" s="62">
        <f t="shared" si="5"/>
        <v>4.166666666666663E-2</v>
      </c>
      <c r="R15" s="68">
        <f t="shared" si="6"/>
        <v>43272</v>
      </c>
      <c r="S15" s="63" t="s">
        <v>84</v>
      </c>
      <c r="T15" s="61">
        <v>0.29166666666666669</v>
      </c>
      <c r="U15" s="61">
        <v>0.33333333333333331</v>
      </c>
      <c r="V15" s="62">
        <f t="shared" si="7"/>
        <v>4.166666666666663E-2</v>
      </c>
      <c r="W15" s="69">
        <f t="shared" si="8"/>
        <v>0.12499999999999989</v>
      </c>
    </row>
    <row r="16" spans="1:23" ht="15.75" thickBot="1" x14ac:dyDescent="0.3">
      <c r="C16" s="88" t="s">
        <v>85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3:17" x14ac:dyDescent="0.25"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spans="3:17" x14ac:dyDescent="0.25"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</row>
    <row r="19" spans="3:17" x14ac:dyDescent="0.25"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</row>
    <row r="20" spans="3:17" x14ac:dyDescent="0.25"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</row>
    <row r="21" spans="3:17" ht="15.75" thickBot="1" x14ac:dyDescent="0.3"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</sheetData>
  <sheetProtection algorithmName="SHA-512" hashValue="O9XubpVPDtUOtgaax9AaQrnkdgbGq35gF2L4rri0kZ6Vnx35u3pq3l4sQmtRmg65D9iIz018dYxxRShkucRMyQ==" saltValue="Ra5FrDi6d2KaSkDbyjHVow==" spinCount="100000" sheet="1" objects="1" scenarios="1" selectLockedCells="1"/>
  <mergeCells count="2">
    <mergeCell ref="C16:Q16"/>
    <mergeCell ref="C17:Q21"/>
  </mergeCells>
  <dataValidations disablePrompts="1" count="1">
    <dataValidation type="list" allowBlank="1" showInputMessage="1" showErrorMessage="1" sqref="N7:N15 S7:S15 I7:I15" xr:uid="{00000000-0002-0000-0600-000000000000}">
      <formula1>"Sim, Não"</formula1>
    </dataValidation>
  </dataValidations>
  <hyperlinks>
    <hyperlink ref="A12:B12" location="'D6'!B12" display="'D6'!B12" xr:uid="{5D40217F-51B4-42F4-9754-66F5583CD3B7}"/>
    <hyperlink ref="A11:B11" location="'D5'!B11" display="'D5'!B11" xr:uid="{3AE2E719-E6CE-4814-BC66-C737C2A91BF6}"/>
    <hyperlink ref="A10:B10" location="'D4'!B10" display="'D4'!B10" xr:uid="{52442AC3-B823-4217-932C-0B16A30E5891}"/>
    <hyperlink ref="A9:B9" location="'D3'!B9" display="'D3'!B9" xr:uid="{49E2F79D-EC4B-49C3-A53F-116EBAF43772}"/>
    <hyperlink ref="A7:B7" location="'D1'!B7" display="'D1'!B7" xr:uid="{5AFEEA2D-13F3-48F6-B608-53CC622215F6}"/>
    <hyperlink ref="A8:B8" location="'D2'!B8" display="'D2'!B8" xr:uid="{580700DE-922B-45F2-8636-6B701C3EA276}"/>
    <hyperlink ref="B12" location="'Noç. Dir. Processual Penal '!A1" display="'Noç. Dir. Processual Penal '!A1" xr:uid="{BA36852B-E043-4D50-B165-B89649757DC9}"/>
    <hyperlink ref="B11" location="'Noç. Dir. Penal '!A1" display="'Noç. Dir. Penal '!A1" xr:uid="{EE8C6CC1-79C2-4254-BBA9-660331D94E7C}"/>
    <hyperlink ref="B10" location="'Noç. Dir. Processual Civil'!A1" display="'Noç. Dir. Processual Civil'!A1" xr:uid="{4E2CF3C9-E2B3-495C-8D74-523E28CA5374}"/>
    <hyperlink ref="B9" location="'Noç. Dir. Civil'!A1" display="'Noç. Dir. Civil'!A1" xr:uid="{B616970B-02B4-48C5-A387-E3ADB50F6F99}"/>
    <hyperlink ref="B8" location="'Noç. Dir. Constitucional'!A1" display="'Noç. Dir. Constitucional'!A1" xr:uid="{68D6A9F2-EFC8-4145-9DD6-E36FE8D2B5BA}"/>
    <hyperlink ref="B7" location="'Noç. Dir. Administrativo'!A1" display="'Noç. Dir. Administrativo'!A1" xr:uid="{E663A019-9A8C-47D9-95C2-64292A5D7179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showGridLines="0" topLeftCell="A10" workbookViewId="0">
      <selection activeCell="B11" sqref="B11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69</v>
      </c>
      <c r="F5" s="9"/>
      <c r="G5" s="10" t="s">
        <v>70</v>
      </c>
      <c r="H5" s="9"/>
      <c r="I5" s="9"/>
      <c r="J5" s="9" t="s">
        <v>71</v>
      </c>
      <c r="K5" s="9"/>
      <c r="L5" s="10" t="s">
        <v>72</v>
      </c>
      <c r="M5" s="8"/>
      <c r="N5" s="9"/>
      <c r="O5" s="9" t="s">
        <v>73</v>
      </c>
      <c r="P5" s="9"/>
      <c r="Q5" s="10"/>
      <c r="R5" s="8"/>
      <c r="S5" s="9"/>
      <c r="T5" s="9" t="s">
        <v>74</v>
      </c>
      <c r="U5" s="9"/>
      <c r="V5" s="10"/>
      <c r="W5" s="11" t="s">
        <v>75</v>
      </c>
    </row>
    <row r="6" spans="1:23" ht="30" x14ac:dyDescent="0.25">
      <c r="A6" s="22" t="s">
        <v>0</v>
      </c>
      <c r="B6" s="23" t="s">
        <v>76</v>
      </c>
      <c r="C6" s="12" t="s">
        <v>77</v>
      </c>
      <c r="D6" s="13" t="s">
        <v>78</v>
      </c>
      <c r="E6" s="14" t="s">
        <v>79</v>
      </c>
      <c r="F6" s="14" t="s">
        <v>80</v>
      </c>
      <c r="G6" s="15">
        <f>SUM(G7:G15)</f>
        <v>0.37499999999999967</v>
      </c>
      <c r="H6" s="16" t="s">
        <v>81</v>
      </c>
      <c r="I6" s="17" t="s">
        <v>82</v>
      </c>
      <c r="J6" s="14" t="s">
        <v>79</v>
      </c>
      <c r="K6" s="14" t="s">
        <v>80</v>
      </c>
      <c r="L6" s="15">
        <f>SUM(L7:L15)</f>
        <v>0</v>
      </c>
      <c r="M6" s="18" t="s">
        <v>81</v>
      </c>
      <c r="N6" s="16" t="s">
        <v>82</v>
      </c>
      <c r="O6" s="14" t="s">
        <v>79</v>
      </c>
      <c r="P6" s="14" t="s">
        <v>80</v>
      </c>
      <c r="Q6" s="15">
        <f>SUM(Q7:Q15)</f>
        <v>0.37499999999999967</v>
      </c>
      <c r="R6" s="16" t="s">
        <v>81</v>
      </c>
      <c r="S6" s="16" t="s">
        <v>82</v>
      </c>
      <c r="T6" s="14" t="s">
        <v>79</v>
      </c>
      <c r="U6" s="14" t="s">
        <v>80</v>
      </c>
      <c r="V6" s="15">
        <f>SUM(V7:V15)</f>
        <v>0.37499999999999967</v>
      </c>
      <c r="W6" s="19">
        <f>SUM(W7:W15)</f>
        <v>1.1249999999999991</v>
      </c>
    </row>
    <row r="7" spans="1:23" ht="102.75" customHeight="1" x14ac:dyDescent="0.25">
      <c r="A7" s="87">
        <v>1</v>
      </c>
      <c r="B7" s="87" t="str">
        <f>Cronograma!B10</f>
        <v>Noções de Direito Administrativo</v>
      </c>
      <c r="C7" s="100" t="s">
        <v>102</v>
      </c>
      <c r="D7" s="60">
        <v>43249</v>
      </c>
      <c r="E7" s="61">
        <v>0.29166666666666669</v>
      </c>
      <c r="F7" s="61">
        <v>0.33333333333333331</v>
      </c>
      <c r="G7" s="62">
        <f>F7-E7</f>
        <v>4.166666666666663E-2</v>
      </c>
      <c r="H7" s="63">
        <f t="shared" ref="H7" si="0">IF(D7="","",D7+DAY(1))</f>
        <v>43250</v>
      </c>
      <c r="I7" s="63" t="s">
        <v>83</v>
      </c>
      <c r="J7" s="64">
        <v>0.29166666666666669</v>
      </c>
      <c r="K7" s="64">
        <v>0.33333333333333331</v>
      </c>
      <c r="L7" s="62">
        <f>IF(I7="sim",K7-J7,0)</f>
        <v>0</v>
      </c>
      <c r="M7" s="65">
        <f>IF(D7="","",D7+DAY(7))</f>
        <v>43256</v>
      </c>
      <c r="N7" s="66" t="s">
        <v>84</v>
      </c>
      <c r="O7" s="67">
        <v>0.29166666666666669</v>
      </c>
      <c r="P7" s="67">
        <v>0.33333333333333331</v>
      </c>
      <c r="Q7" s="62">
        <f>IF(N7="sim",P7-O7,0)</f>
        <v>4.166666666666663E-2</v>
      </c>
      <c r="R7" s="68">
        <f>IF(D7="","",D7+DAY(15))</f>
        <v>43264</v>
      </c>
      <c r="S7" s="63" t="s">
        <v>84</v>
      </c>
      <c r="T7" s="61">
        <v>0.29166666666666669</v>
      </c>
      <c r="U7" s="61">
        <v>0.33333333333333331</v>
      </c>
      <c r="V7" s="62">
        <f>IF(S7="sim",U7-T7,0)</f>
        <v>4.166666666666663E-2</v>
      </c>
      <c r="W7" s="69">
        <f>G7+L7+Q7+V7</f>
        <v>0.12499999999999989</v>
      </c>
    </row>
    <row r="8" spans="1:23" ht="83.25" customHeight="1" x14ac:dyDescent="0.25">
      <c r="A8" s="87">
        <v>2</v>
      </c>
      <c r="B8" s="87" t="str">
        <f>Cronograma!B11</f>
        <v xml:space="preserve">Noções de Direito Constitucional </v>
      </c>
      <c r="C8" s="100" t="s">
        <v>103</v>
      </c>
      <c r="D8" s="60">
        <v>43250</v>
      </c>
      <c r="E8" s="61">
        <v>0.29166666666666669</v>
      </c>
      <c r="F8" s="61">
        <v>0.33333333333333331</v>
      </c>
      <c r="G8" s="62">
        <f t="shared" ref="G8:G15" si="1">F8-E8</f>
        <v>4.166666666666663E-2</v>
      </c>
      <c r="H8" s="63">
        <f t="shared" ref="H8:H15" si="2">IF(D8="","",D8+DAY(1))</f>
        <v>43251</v>
      </c>
      <c r="I8" s="63" t="s">
        <v>83</v>
      </c>
      <c r="J8" s="64">
        <v>0.29166666666666669</v>
      </c>
      <c r="K8" s="64">
        <v>0.33333333333333331</v>
      </c>
      <c r="L8" s="62">
        <f t="shared" ref="L8:L15" si="3">IF(I8="sim",K8-J8,0)</f>
        <v>0</v>
      </c>
      <c r="M8" s="65">
        <f t="shared" ref="M8:M15" si="4">IF(D8="","",D8+DAY(7))</f>
        <v>43257</v>
      </c>
      <c r="N8" s="66" t="s">
        <v>84</v>
      </c>
      <c r="O8" s="67">
        <v>0.29166666666666669</v>
      </c>
      <c r="P8" s="67">
        <v>0.33333333333333331</v>
      </c>
      <c r="Q8" s="62">
        <f t="shared" ref="Q8:Q15" si="5">IF(N8="sim",P8-O8,0)</f>
        <v>4.166666666666663E-2</v>
      </c>
      <c r="R8" s="68">
        <f t="shared" ref="R8:R15" si="6">IF(D8="","",D8+DAY(15))</f>
        <v>43265</v>
      </c>
      <c r="S8" s="63" t="s">
        <v>84</v>
      </c>
      <c r="T8" s="61">
        <v>0.29166666666666669</v>
      </c>
      <c r="U8" s="61">
        <v>0.33333333333333331</v>
      </c>
      <c r="V8" s="62">
        <f t="shared" ref="V8:V15" si="7">IF(S8="sim",U8-T8,0)</f>
        <v>4.166666666666663E-2</v>
      </c>
      <c r="W8" s="69">
        <f t="shared" ref="W8:W15" si="8">G8+L8+Q8+V8</f>
        <v>0.12499999999999989</v>
      </c>
    </row>
    <row r="9" spans="1:23" ht="122.25" customHeight="1" x14ac:dyDescent="0.25">
      <c r="A9" s="87">
        <v>3</v>
      </c>
      <c r="B9" s="87" t="str">
        <f>Cronograma!B12</f>
        <v xml:space="preserve">Noções de Direito Civil </v>
      </c>
      <c r="C9" s="100" t="s">
        <v>104</v>
      </c>
      <c r="D9" s="60">
        <v>43251</v>
      </c>
      <c r="E9" s="61">
        <v>0.29166666666666669</v>
      </c>
      <c r="F9" s="61">
        <v>0.33333333333333331</v>
      </c>
      <c r="G9" s="62">
        <f t="shared" si="1"/>
        <v>4.166666666666663E-2</v>
      </c>
      <c r="H9" s="63">
        <f t="shared" si="2"/>
        <v>43252</v>
      </c>
      <c r="I9" s="63" t="s">
        <v>83</v>
      </c>
      <c r="J9" s="64">
        <v>0.29166666666666669</v>
      </c>
      <c r="K9" s="64">
        <v>0.33333333333333331</v>
      </c>
      <c r="L9" s="62">
        <f t="shared" si="3"/>
        <v>0</v>
      </c>
      <c r="M9" s="65">
        <f t="shared" si="4"/>
        <v>43258</v>
      </c>
      <c r="N9" s="66" t="s">
        <v>84</v>
      </c>
      <c r="O9" s="67">
        <v>0.29166666666666669</v>
      </c>
      <c r="P9" s="67">
        <v>0.33333333333333331</v>
      </c>
      <c r="Q9" s="62">
        <f t="shared" si="5"/>
        <v>4.166666666666663E-2</v>
      </c>
      <c r="R9" s="68">
        <f t="shared" si="6"/>
        <v>43266</v>
      </c>
      <c r="S9" s="63" t="s">
        <v>84</v>
      </c>
      <c r="T9" s="61">
        <v>0.29166666666666669</v>
      </c>
      <c r="U9" s="61">
        <v>0.33333333333333331</v>
      </c>
      <c r="V9" s="62">
        <f t="shared" si="7"/>
        <v>4.166666666666663E-2</v>
      </c>
      <c r="W9" s="69">
        <f t="shared" si="8"/>
        <v>0.12499999999999989</v>
      </c>
    </row>
    <row r="10" spans="1:23" ht="172.5" customHeight="1" x14ac:dyDescent="0.25">
      <c r="A10" s="58">
        <v>4</v>
      </c>
      <c r="B10" s="58" t="str">
        <f>Cronograma!B13</f>
        <v xml:space="preserve">Noções de Direito Processual Civil </v>
      </c>
      <c r="C10" s="100" t="s">
        <v>105</v>
      </c>
      <c r="D10" s="60">
        <v>43252</v>
      </c>
      <c r="E10" s="61">
        <v>0.29166666666666669</v>
      </c>
      <c r="F10" s="61">
        <v>0.33333333333333331</v>
      </c>
      <c r="G10" s="62">
        <f t="shared" si="1"/>
        <v>4.166666666666663E-2</v>
      </c>
      <c r="H10" s="63">
        <f t="shared" si="2"/>
        <v>43253</v>
      </c>
      <c r="I10" s="63" t="s">
        <v>83</v>
      </c>
      <c r="J10" s="64">
        <v>0.29166666666666669</v>
      </c>
      <c r="K10" s="64">
        <v>0.33333333333333331</v>
      </c>
      <c r="L10" s="62">
        <f t="shared" si="3"/>
        <v>0</v>
      </c>
      <c r="M10" s="65">
        <f t="shared" si="4"/>
        <v>43259</v>
      </c>
      <c r="N10" s="66" t="s">
        <v>84</v>
      </c>
      <c r="O10" s="67">
        <v>0.29166666666666669</v>
      </c>
      <c r="P10" s="67">
        <v>0.33333333333333331</v>
      </c>
      <c r="Q10" s="62">
        <f t="shared" si="5"/>
        <v>4.166666666666663E-2</v>
      </c>
      <c r="R10" s="68">
        <f t="shared" si="6"/>
        <v>43267</v>
      </c>
      <c r="S10" s="63" t="s">
        <v>84</v>
      </c>
      <c r="T10" s="61">
        <v>0.29166666666666669</v>
      </c>
      <c r="U10" s="61">
        <v>0.33333333333333331</v>
      </c>
      <c r="V10" s="62">
        <f t="shared" si="7"/>
        <v>4.166666666666663E-2</v>
      </c>
      <c r="W10" s="69">
        <f t="shared" si="8"/>
        <v>0.12499999999999989</v>
      </c>
    </row>
    <row r="11" spans="1:23" ht="56.25" customHeight="1" x14ac:dyDescent="0.25">
      <c r="A11" s="87">
        <v>5</v>
      </c>
      <c r="B11" s="87" t="str">
        <f>Cronograma!B14</f>
        <v xml:space="preserve">Noções de Direito Penal </v>
      </c>
      <c r="C11" s="100" t="s">
        <v>106</v>
      </c>
      <c r="D11" s="60">
        <v>43253</v>
      </c>
      <c r="E11" s="61">
        <v>0.29166666666666669</v>
      </c>
      <c r="F11" s="61">
        <v>0.33333333333333331</v>
      </c>
      <c r="G11" s="62">
        <f t="shared" si="1"/>
        <v>4.166666666666663E-2</v>
      </c>
      <c r="H11" s="63">
        <f t="shared" si="2"/>
        <v>43254</v>
      </c>
      <c r="I11" s="63" t="s">
        <v>83</v>
      </c>
      <c r="J11" s="64">
        <v>0.29166666666666669</v>
      </c>
      <c r="K11" s="64">
        <v>0.33333333333333331</v>
      </c>
      <c r="L11" s="62">
        <f t="shared" si="3"/>
        <v>0</v>
      </c>
      <c r="M11" s="65">
        <f t="shared" si="4"/>
        <v>43260</v>
      </c>
      <c r="N11" s="66" t="s">
        <v>84</v>
      </c>
      <c r="O11" s="67">
        <v>0.29166666666666669</v>
      </c>
      <c r="P11" s="67">
        <v>0.33333333333333331</v>
      </c>
      <c r="Q11" s="62">
        <f t="shared" si="5"/>
        <v>4.166666666666663E-2</v>
      </c>
      <c r="R11" s="68">
        <f t="shared" si="6"/>
        <v>43268</v>
      </c>
      <c r="S11" s="63" t="s">
        <v>84</v>
      </c>
      <c r="T11" s="61">
        <v>0.29166666666666669</v>
      </c>
      <c r="U11" s="61">
        <v>0.33333333333333331</v>
      </c>
      <c r="V11" s="62">
        <f t="shared" si="7"/>
        <v>4.166666666666663E-2</v>
      </c>
      <c r="W11" s="69">
        <f t="shared" si="8"/>
        <v>0.12499999999999989</v>
      </c>
    </row>
    <row r="12" spans="1:23" ht="67.5" customHeight="1" x14ac:dyDescent="0.25">
      <c r="A12" s="87">
        <v>6</v>
      </c>
      <c r="B12" s="87" t="str">
        <f>Cronograma!B15</f>
        <v xml:space="preserve">Noções de Direito Processual Penal </v>
      </c>
      <c r="C12" s="100" t="s">
        <v>107</v>
      </c>
      <c r="D12" s="60">
        <v>43254</v>
      </c>
      <c r="E12" s="61">
        <v>0.29166666666666669</v>
      </c>
      <c r="F12" s="61">
        <v>0.33333333333333331</v>
      </c>
      <c r="G12" s="62">
        <f t="shared" si="1"/>
        <v>4.166666666666663E-2</v>
      </c>
      <c r="H12" s="63">
        <f t="shared" si="2"/>
        <v>43255</v>
      </c>
      <c r="I12" s="63" t="s">
        <v>83</v>
      </c>
      <c r="J12" s="64">
        <v>0.29166666666666669</v>
      </c>
      <c r="K12" s="64">
        <v>0.33333333333333331</v>
      </c>
      <c r="L12" s="62">
        <f t="shared" si="3"/>
        <v>0</v>
      </c>
      <c r="M12" s="65">
        <f t="shared" si="4"/>
        <v>43261</v>
      </c>
      <c r="N12" s="66" t="s">
        <v>84</v>
      </c>
      <c r="O12" s="67">
        <v>0.29166666666666669</v>
      </c>
      <c r="P12" s="67">
        <v>0.33333333333333331</v>
      </c>
      <c r="Q12" s="62">
        <f t="shared" si="5"/>
        <v>4.166666666666663E-2</v>
      </c>
      <c r="R12" s="68">
        <f t="shared" si="6"/>
        <v>43269</v>
      </c>
      <c r="S12" s="63" t="s">
        <v>84</v>
      </c>
      <c r="T12" s="61">
        <v>0.29166666666666669</v>
      </c>
      <c r="U12" s="61">
        <v>0.33333333333333331</v>
      </c>
      <c r="V12" s="62">
        <f t="shared" si="7"/>
        <v>4.166666666666663E-2</v>
      </c>
      <c r="W12" s="69">
        <f t="shared" si="8"/>
        <v>0.12499999999999989</v>
      </c>
    </row>
    <row r="13" spans="1:23" ht="100.5" customHeight="1" x14ac:dyDescent="0.25">
      <c r="A13" s="86"/>
      <c r="B13" s="86"/>
      <c r="C13" s="100" t="s">
        <v>108</v>
      </c>
      <c r="D13" s="60">
        <v>43255</v>
      </c>
      <c r="E13" s="61">
        <v>0.29166666666666669</v>
      </c>
      <c r="F13" s="61">
        <v>0.33333333333333331</v>
      </c>
      <c r="G13" s="62">
        <f t="shared" si="1"/>
        <v>4.166666666666663E-2</v>
      </c>
      <c r="H13" s="63">
        <f t="shared" si="2"/>
        <v>43256</v>
      </c>
      <c r="I13" s="63" t="s">
        <v>83</v>
      </c>
      <c r="J13" s="64">
        <v>0.29166666666666669</v>
      </c>
      <c r="K13" s="64">
        <v>0.33333333333333331</v>
      </c>
      <c r="L13" s="62">
        <f t="shared" si="3"/>
        <v>0</v>
      </c>
      <c r="M13" s="65">
        <f t="shared" si="4"/>
        <v>43262</v>
      </c>
      <c r="N13" s="66" t="s">
        <v>84</v>
      </c>
      <c r="O13" s="67">
        <v>0.29166666666666669</v>
      </c>
      <c r="P13" s="67">
        <v>0.33333333333333331</v>
      </c>
      <c r="Q13" s="62">
        <f t="shared" si="5"/>
        <v>4.166666666666663E-2</v>
      </c>
      <c r="R13" s="68">
        <f t="shared" si="6"/>
        <v>43270</v>
      </c>
      <c r="S13" s="63" t="s">
        <v>84</v>
      </c>
      <c r="T13" s="61">
        <v>0.29166666666666669</v>
      </c>
      <c r="U13" s="61">
        <v>0.33333333333333331</v>
      </c>
      <c r="V13" s="62">
        <f t="shared" si="7"/>
        <v>4.166666666666663E-2</v>
      </c>
      <c r="W13" s="69">
        <f t="shared" si="8"/>
        <v>0.12499999999999989</v>
      </c>
    </row>
    <row r="14" spans="1:23" ht="45" x14ac:dyDescent="0.25">
      <c r="A14" s="86"/>
      <c r="B14" s="86"/>
      <c r="C14" s="100" t="s">
        <v>109</v>
      </c>
      <c r="D14" s="60">
        <v>43256</v>
      </c>
      <c r="E14" s="61">
        <v>0.29166666666666669</v>
      </c>
      <c r="F14" s="61">
        <v>0.33333333333333331</v>
      </c>
      <c r="G14" s="62">
        <f t="shared" si="1"/>
        <v>4.166666666666663E-2</v>
      </c>
      <c r="H14" s="63">
        <f t="shared" si="2"/>
        <v>43257</v>
      </c>
      <c r="I14" s="63" t="s">
        <v>83</v>
      </c>
      <c r="J14" s="64">
        <v>0.29166666666666669</v>
      </c>
      <c r="K14" s="64">
        <v>0.33333333333333331</v>
      </c>
      <c r="L14" s="62">
        <f t="shared" si="3"/>
        <v>0</v>
      </c>
      <c r="M14" s="65">
        <f t="shared" si="4"/>
        <v>43263</v>
      </c>
      <c r="N14" s="66" t="s">
        <v>84</v>
      </c>
      <c r="O14" s="67">
        <v>0.29166666666666669</v>
      </c>
      <c r="P14" s="67">
        <v>0.33333333333333331</v>
      </c>
      <c r="Q14" s="62">
        <f t="shared" si="5"/>
        <v>4.166666666666663E-2</v>
      </c>
      <c r="R14" s="68">
        <f t="shared" si="6"/>
        <v>43271</v>
      </c>
      <c r="S14" s="63" t="s">
        <v>84</v>
      </c>
      <c r="T14" s="61">
        <v>0.29166666666666669</v>
      </c>
      <c r="U14" s="61">
        <v>0.33333333333333331</v>
      </c>
      <c r="V14" s="62">
        <f t="shared" si="7"/>
        <v>4.166666666666663E-2</v>
      </c>
      <c r="W14" s="69">
        <f t="shared" si="8"/>
        <v>0.12499999999999989</v>
      </c>
    </row>
    <row r="15" spans="1:23" ht="15.75" thickBot="1" x14ac:dyDescent="0.3">
      <c r="A15" s="86"/>
      <c r="B15" s="86"/>
      <c r="C15" s="100"/>
      <c r="D15" s="60">
        <v>43257</v>
      </c>
      <c r="E15" s="61">
        <v>0.29166666666666669</v>
      </c>
      <c r="F15" s="61">
        <v>0.33333333333333331</v>
      </c>
      <c r="G15" s="62">
        <f t="shared" si="1"/>
        <v>4.166666666666663E-2</v>
      </c>
      <c r="H15" s="63">
        <f t="shared" si="2"/>
        <v>43258</v>
      </c>
      <c r="I15" s="63" t="s">
        <v>83</v>
      </c>
      <c r="J15" s="64">
        <v>0.29166666666666669</v>
      </c>
      <c r="K15" s="64">
        <v>0.33333333333333331</v>
      </c>
      <c r="L15" s="62">
        <f t="shared" si="3"/>
        <v>0</v>
      </c>
      <c r="M15" s="65">
        <f t="shared" si="4"/>
        <v>43264</v>
      </c>
      <c r="N15" s="66" t="s">
        <v>84</v>
      </c>
      <c r="O15" s="67">
        <v>0.29166666666666669</v>
      </c>
      <c r="P15" s="67">
        <v>0.33333333333333331</v>
      </c>
      <c r="Q15" s="62">
        <f t="shared" si="5"/>
        <v>4.166666666666663E-2</v>
      </c>
      <c r="R15" s="68">
        <f t="shared" si="6"/>
        <v>43272</v>
      </c>
      <c r="S15" s="63" t="s">
        <v>84</v>
      </c>
      <c r="T15" s="61">
        <v>0.29166666666666669</v>
      </c>
      <c r="U15" s="61">
        <v>0.33333333333333331</v>
      </c>
      <c r="V15" s="62">
        <f t="shared" si="7"/>
        <v>4.166666666666663E-2</v>
      </c>
      <c r="W15" s="69">
        <f t="shared" si="8"/>
        <v>0.12499999999999989</v>
      </c>
    </row>
    <row r="16" spans="1:23" ht="15.75" thickBot="1" x14ac:dyDescent="0.3">
      <c r="C16" s="88" t="s">
        <v>85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3:17" x14ac:dyDescent="0.25"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</row>
    <row r="18" spans="3:17" x14ac:dyDescent="0.25"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</row>
    <row r="19" spans="3:17" x14ac:dyDescent="0.25"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</row>
    <row r="20" spans="3:17" x14ac:dyDescent="0.25"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</row>
    <row r="21" spans="3:17" ht="15.75" thickBot="1" x14ac:dyDescent="0.3"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</row>
  </sheetData>
  <sheetProtection algorithmName="SHA-512" hashValue="fjjkzQWI/CxbBgHhtubXdiyG9t0V+pQKPprelr5rEAZWOgYNIyW+WmtyleXChi+XT0NP1og2dpM3wMrJqcWcBA==" saltValue="kAQxy1/9QgaIpe4K86vFDw==" spinCount="100000" sheet="1" objects="1" scenarios="1" selectLockedCells="1"/>
  <mergeCells count="2">
    <mergeCell ref="C16:Q16"/>
    <mergeCell ref="C17:Q21"/>
  </mergeCells>
  <dataValidations disablePrompts="1" count="1">
    <dataValidation type="list" allowBlank="1" showInputMessage="1" showErrorMessage="1" sqref="N7:N15 S7:S15 I7:I15" xr:uid="{00000000-0002-0000-0700-000000000000}">
      <formula1>"Sim, Não"</formula1>
    </dataValidation>
  </dataValidations>
  <hyperlinks>
    <hyperlink ref="A12:B12" location="'D6'!B12" display="'D6'!B12" xr:uid="{786D4645-80BE-4F59-8A19-14EF66B09C00}"/>
    <hyperlink ref="A11:B11" location="'D5'!B11" display="'D5'!B11" xr:uid="{75849802-AE9B-45F0-9B56-B244EEF25E62}"/>
    <hyperlink ref="A10:B10" location="'D4'!B10" display="'D4'!B10" xr:uid="{08A7CA41-5EE5-4A6C-8558-9B7839FF61E5}"/>
    <hyperlink ref="A9:B9" location="'D3'!B9" display="'D3'!B9" xr:uid="{12E14205-EAB5-4F43-8B19-C46C613F4CA1}"/>
    <hyperlink ref="A7:B7" location="'D1'!B7" display="'D1'!B7" xr:uid="{693AD9A5-E466-4A3F-BD0C-08C0C1B3E133}"/>
    <hyperlink ref="A8:B8" location="'D2'!B8" display="'D2'!B8" xr:uid="{AC51048C-A372-46F9-A830-1897C408506E}"/>
    <hyperlink ref="B12" location="'Noç. Dir. Processual Penal '!A1" display="'Noç. Dir. Processual Penal '!A1" xr:uid="{95E35BC9-F276-417E-8E36-42339E63E8F5}"/>
    <hyperlink ref="B11" location="'Noç. Dir. Penal '!A1" display="'Noç. Dir. Penal '!A1" xr:uid="{270D7DE7-F0DA-45F2-8CDB-17960D2EAE77}"/>
    <hyperlink ref="B10" location="'Noç. Dir. Processual Civil'!A1" display="'Noç. Dir. Processual Civil'!A1" xr:uid="{882767B4-E4C6-465A-95C5-823C9752D7E8}"/>
    <hyperlink ref="B9" location="'Noç. Dir. Civil'!A1" display="'Noç. Dir. Civil'!A1" xr:uid="{E59D830C-F7D2-40A9-8241-FE8FC636B0EF}"/>
    <hyperlink ref="B8" location="'Noç. Dir. Constitucional'!A1" display="'Noç. Dir. Constitucional'!A1" xr:uid="{46F14A1B-1F18-42B7-99F1-EEC4F716C8B7}"/>
    <hyperlink ref="B7" location="'Noç. Dir. Administrativo'!A1" display="'Noç. Dir. Administrativo'!A1" xr:uid="{93C4A245-AC57-44B7-9956-976C7C69FA52}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4"/>
  <sheetViews>
    <sheetView showGridLines="0" topLeftCell="A4" workbookViewId="0">
      <selection activeCell="B12" sqref="B12"/>
    </sheetView>
  </sheetViews>
  <sheetFormatPr defaultColWidth="0" defaultRowHeight="15" x14ac:dyDescent="0.25"/>
  <cols>
    <col min="1" max="1" width="9.140625" customWidth="1"/>
    <col min="2" max="2" width="46.28515625" bestFit="1" customWidth="1"/>
    <col min="3" max="3" width="38.85546875" bestFit="1" customWidth="1"/>
    <col min="4" max="4" width="11.5703125" bestFit="1" customWidth="1"/>
    <col min="5" max="7" width="9.140625" customWidth="1"/>
    <col min="8" max="8" width="11.5703125" bestFit="1" customWidth="1"/>
    <col min="9" max="10" width="9.140625" customWidth="1"/>
    <col min="11" max="11" width="9" bestFit="1" customWidth="1"/>
    <col min="12" max="12" width="9.140625" customWidth="1"/>
    <col min="13" max="13" width="11.5703125" bestFit="1" customWidth="1"/>
    <col min="14" max="17" width="9.140625" customWidth="1"/>
    <col min="18" max="18" width="11.5703125" bestFit="1" customWidth="1"/>
    <col min="19" max="22" width="9.140625" customWidth="1"/>
    <col min="23" max="23" width="13.28515625" bestFit="1" customWidth="1"/>
    <col min="24" max="24" width="1.42578125" customWidth="1"/>
    <col min="25" max="16384" width="9.140625" hidden="1"/>
  </cols>
  <sheetData>
    <row r="1" spans="1:2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5" spans="1:23" x14ac:dyDescent="0.25">
      <c r="A5" s="1"/>
      <c r="B5" s="1"/>
      <c r="C5" s="7"/>
      <c r="D5" s="8"/>
      <c r="E5" s="9" t="s">
        <v>69</v>
      </c>
      <c r="F5" s="9"/>
      <c r="G5" s="10" t="s">
        <v>70</v>
      </c>
      <c r="H5" s="9"/>
      <c r="I5" s="9"/>
      <c r="J5" s="9" t="s">
        <v>71</v>
      </c>
      <c r="K5" s="9"/>
      <c r="L5" s="10" t="s">
        <v>72</v>
      </c>
      <c r="M5" s="8"/>
      <c r="N5" s="9"/>
      <c r="O5" s="9" t="s">
        <v>73</v>
      </c>
      <c r="P5" s="9"/>
      <c r="Q5" s="10"/>
      <c r="R5" s="8"/>
      <c r="S5" s="9"/>
      <c r="T5" s="9" t="s">
        <v>74</v>
      </c>
      <c r="U5" s="9"/>
      <c r="V5" s="10"/>
      <c r="W5" s="11" t="s">
        <v>75</v>
      </c>
    </row>
    <row r="6" spans="1:23" ht="30" x14ac:dyDescent="0.25">
      <c r="A6" s="22" t="s">
        <v>0</v>
      </c>
      <c r="B6" s="23" t="s">
        <v>76</v>
      </c>
      <c r="C6" s="12" t="s">
        <v>77</v>
      </c>
      <c r="D6" s="13" t="s">
        <v>78</v>
      </c>
      <c r="E6" s="14" t="s">
        <v>79</v>
      </c>
      <c r="F6" s="14" t="s">
        <v>80</v>
      </c>
      <c r="G6" s="15">
        <f>SUM(G7:G28)</f>
        <v>0.91666666666666585</v>
      </c>
      <c r="H6" s="16" t="s">
        <v>81</v>
      </c>
      <c r="I6" s="17" t="s">
        <v>82</v>
      </c>
      <c r="J6" s="14" t="s">
        <v>79</v>
      </c>
      <c r="K6" s="14" t="s">
        <v>80</v>
      </c>
      <c r="L6" s="15">
        <f>SUM(L7:L28)</f>
        <v>0</v>
      </c>
      <c r="M6" s="18" t="s">
        <v>81</v>
      </c>
      <c r="N6" s="16" t="s">
        <v>82</v>
      </c>
      <c r="O6" s="14" t="s">
        <v>79</v>
      </c>
      <c r="P6" s="14" t="s">
        <v>80</v>
      </c>
      <c r="Q6" s="15">
        <f>SUM(Q7:Q28)</f>
        <v>0.91666666666666585</v>
      </c>
      <c r="R6" s="16" t="s">
        <v>81</v>
      </c>
      <c r="S6" s="16" t="s">
        <v>82</v>
      </c>
      <c r="T6" s="14" t="s">
        <v>79</v>
      </c>
      <c r="U6" s="14" t="s">
        <v>80</v>
      </c>
      <c r="V6" s="15">
        <f>SUM(V7:V28)</f>
        <v>0.91666666666666585</v>
      </c>
      <c r="W6" s="19">
        <f>SUM(W7:W28)</f>
        <v>2.7499999999999991</v>
      </c>
    </row>
    <row r="7" spans="1:23" ht="112.5" customHeight="1" x14ac:dyDescent="0.25">
      <c r="A7" s="87">
        <v>1</v>
      </c>
      <c r="B7" s="87" t="str">
        <f>Cronograma!B10</f>
        <v>Noções de Direito Administrativo</v>
      </c>
      <c r="C7" s="100" t="s">
        <v>97</v>
      </c>
      <c r="D7" s="60">
        <v>43249</v>
      </c>
      <c r="E7" s="61">
        <v>0.29166666666666669</v>
      </c>
      <c r="F7" s="61">
        <v>0.33333333333333331</v>
      </c>
      <c r="G7" s="62">
        <f>F7-E7</f>
        <v>4.166666666666663E-2</v>
      </c>
      <c r="H7" s="63">
        <f t="shared" ref="H7" si="0">IF(D7="","",D7+DAY(1))</f>
        <v>43250</v>
      </c>
      <c r="I7" s="63" t="s">
        <v>83</v>
      </c>
      <c r="J7" s="64">
        <v>0.29166666666666669</v>
      </c>
      <c r="K7" s="64">
        <v>0.33333333333333331</v>
      </c>
      <c r="L7" s="62">
        <f>IF(I7="sim",K7-J7,0)</f>
        <v>0</v>
      </c>
      <c r="M7" s="65">
        <f>IF(D7="","",D7+DAY(7))</f>
        <v>43256</v>
      </c>
      <c r="N7" s="66" t="s">
        <v>84</v>
      </c>
      <c r="O7" s="67">
        <v>0.29166666666666669</v>
      </c>
      <c r="P7" s="67">
        <v>0.33333333333333331</v>
      </c>
      <c r="Q7" s="62">
        <f>IF(N7="sim",P7-O7,0)</f>
        <v>4.166666666666663E-2</v>
      </c>
      <c r="R7" s="68">
        <f>IF(D7="","",D7+DAY(15))</f>
        <v>43264</v>
      </c>
      <c r="S7" s="63" t="s">
        <v>84</v>
      </c>
      <c r="T7" s="61">
        <v>0.29166666666666669</v>
      </c>
      <c r="U7" s="61">
        <v>0.33333333333333331</v>
      </c>
      <c r="V7" s="62">
        <f>IF(S7="sim",U7-T7,0)</f>
        <v>4.166666666666663E-2</v>
      </c>
      <c r="W7" s="69">
        <f>G7+L7+Q7+V7</f>
        <v>0.12499999999999989</v>
      </c>
    </row>
    <row r="8" spans="1:23" ht="140.25" customHeight="1" x14ac:dyDescent="0.25">
      <c r="A8" s="87">
        <v>2</v>
      </c>
      <c r="B8" s="87" t="str">
        <f>Cronograma!B11</f>
        <v xml:space="preserve">Noções de Direito Constitucional </v>
      </c>
      <c r="C8" s="100" t="s">
        <v>98</v>
      </c>
      <c r="D8" s="60">
        <v>43250</v>
      </c>
      <c r="E8" s="61">
        <v>0.29166666666666669</v>
      </c>
      <c r="F8" s="61">
        <v>0.33333333333333331</v>
      </c>
      <c r="G8" s="62">
        <f t="shared" ref="G8:G28" si="1">F8-E8</f>
        <v>4.166666666666663E-2</v>
      </c>
      <c r="H8" s="63">
        <f t="shared" ref="H8:H28" si="2">IF(D8="","",D8+DAY(1))</f>
        <v>43251</v>
      </c>
      <c r="I8" s="63" t="s">
        <v>83</v>
      </c>
      <c r="J8" s="64">
        <v>0.29166666666666669</v>
      </c>
      <c r="K8" s="64">
        <v>0.33333333333333331</v>
      </c>
      <c r="L8" s="62">
        <f t="shared" ref="L8:L28" si="3">IF(I8="sim",K8-J8,0)</f>
        <v>0</v>
      </c>
      <c r="M8" s="65">
        <f t="shared" ref="M8:M28" si="4">IF(D8="","",D8+DAY(7))</f>
        <v>43257</v>
      </c>
      <c r="N8" s="66" t="s">
        <v>84</v>
      </c>
      <c r="O8" s="67">
        <v>0.29166666666666669</v>
      </c>
      <c r="P8" s="67">
        <v>0.33333333333333331</v>
      </c>
      <c r="Q8" s="62">
        <f t="shared" ref="Q8:Q28" si="5">IF(N8="sim",P8-O8,0)</f>
        <v>4.166666666666663E-2</v>
      </c>
      <c r="R8" s="68">
        <f t="shared" ref="R8:R28" si="6">IF(D8="","",D8+DAY(15))</f>
        <v>43265</v>
      </c>
      <c r="S8" s="63" t="s">
        <v>84</v>
      </c>
      <c r="T8" s="61">
        <v>0.29166666666666669</v>
      </c>
      <c r="U8" s="61">
        <v>0.33333333333333331</v>
      </c>
      <c r="V8" s="62">
        <f t="shared" ref="V8:V28" si="7">IF(S8="sim",U8-T8,0)</f>
        <v>4.166666666666663E-2</v>
      </c>
      <c r="W8" s="69">
        <f t="shared" ref="W8:W28" si="8">G8+L8+Q8+V8</f>
        <v>0.12499999999999989</v>
      </c>
    </row>
    <row r="9" spans="1:23" ht="42" customHeight="1" x14ac:dyDescent="0.25">
      <c r="A9" s="87">
        <v>3</v>
      </c>
      <c r="B9" s="87" t="str">
        <f>Cronograma!B12</f>
        <v xml:space="preserve">Noções de Direito Civil </v>
      </c>
      <c r="C9" s="100" t="s">
        <v>99</v>
      </c>
      <c r="D9" s="60">
        <v>43251</v>
      </c>
      <c r="E9" s="61">
        <v>0.29166666666666669</v>
      </c>
      <c r="F9" s="61">
        <v>0.33333333333333331</v>
      </c>
      <c r="G9" s="62">
        <f t="shared" si="1"/>
        <v>4.166666666666663E-2</v>
      </c>
      <c r="H9" s="63">
        <f t="shared" si="2"/>
        <v>43252</v>
      </c>
      <c r="I9" s="63" t="s">
        <v>83</v>
      </c>
      <c r="J9" s="64">
        <v>0.29166666666666669</v>
      </c>
      <c r="K9" s="64">
        <v>0.33333333333333331</v>
      </c>
      <c r="L9" s="62">
        <f t="shared" si="3"/>
        <v>0</v>
      </c>
      <c r="M9" s="65">
        <f t="shared" si="4"/>
        <v>43258</v>
      </c>
      <c r="N9" s="66" t="s">
        <v>84</v>
      </c>
      <c r="O9" s="67">
        <v>0.29166666666666669</v>
      </c>
      <c r="P9" s="67">
        <v>0.33333333333333331</v>
      </c>
      <c r="Q9" s="62">
        <f t="shared" si="5"/>
        <v>4.166666666666663E-2</v>
      </c>
      <c r="R9" s="68">
        <f t="shared" si="6"/>
        <v>43266</v>
      </c>
      <c r="S9" s="63" t="s">
        <v>84</v>
      </c>
      <c r="T9" s="61">
        <v>0.29166666666666669</v>
      </c>
      <c r="U9" s="61">
        <v>0.33333333333333331</v>
      </c>
      <c r="V9" s="62">
        <f t="shared" si="7"/>
        <v>4.166666666666663E-2</v>
      </c>
      <c r="W9" s="69">
        <f t="shared" si="8"/>
        <v>0.12499999999999989</v>
      </c>
    </row>
    <row r="10" spans="1:23" ht="20.25" customHeight="1" x14ac:dyDescent="0.25">
      <c r="A10" s="87">
        <v>4</v>
      </c>
      <c r="B10" s="87" t="str">
        <f>Cronograma!B13</f>
        <v xml:space="preserve">Noções de Direito Processual Civil </v>
      </c>
      <c r="C10" s="100" t="s">
        <v>156</v>
      </c>
      <c r="D10" s="60">
        <v>43252</v>
      </c>
      <c r="E10" s="61">
        <v>0.29166666666666669</v>
      </c>
      <c r="F10" s="61">
        <v>0.33333333333333331</v>
      </c>
      <c r="G10" s="62">
        <f t="shared" si="1"/>
        <v>4.166666666666663E-2</v>
      </c>
      <c r="H10" s="63">
        <f t="shared" si="2"/>
        <v>43253</v>
      </c>
      <c r="I10" s="63" t="s">
        <v>83</v>
      </c>
      <c r="J10" s="64">
        <v>0.29166666666666669</v>
      </c>
      <c r="K10" s="64">
        <v>0.33333333333333331</v>
      </c>
      <c r="L10" s="62">
        <f t="shared" si="3"/>
        <v>0</v>
      </c>
      <c r="M10" s="65">
        <f t="shared" si="4"/>
        <v>43259</v>
      </c>
      <c r="N10" s="66" t="s">
        <v>84</v>
      </c>
      <c r="O10" s="67">
        <v>0.29166666666666669</v>
      </c>
      <c r="P10" s="67">
        <v>0.33333333333333331</v>
      </c>
      <c r="Q10" s="62">
        <f t="shared" si="5"/>
        <v>4.166666666666663E-2</v>
      </c>
      <c r="R10" s="68">
        <f t="shared" si="6"/>
        <v>43267</v>
      </c>
      <c r="S10" s="63" t="s">
        <v>84</v>
      </c>
      <c r="T10" s="61">
        <v>0.29166666666666669</v>
      </c>
      <c r="U10" s="61">
        <v>0.33333333333333331</v>
      </c>
      <c r="V10" s="62">
        <f t="shared" si="7"/>
        <v>4.166666666666663E-2</v>
      </c>
      <c r="W10" s="69">
        <f t="shared" si="8"/>
        <v>0.12499999999999989</v>
      </c>
    </row>
    <row r="11" spans="1:23" x14ac:dyDescent="0.25">
      <c r="A11" s="58">
        <v>5</v>
      </c>
      <c r="B11" s="58" t="str">
        <f>Cronograma!B14</f>
        <v xml:space="preserve">Noções de Direito Penal </v>
      </c>
      <c r="C11" s="100" t="s">
        <v>155</v>
      </c>
      <c r="D11" s="60">
        <v>43253</v>
      </c>
      <c r="E11" s="61">
        <v>0.29166666666666669</v>
      </c>
      <c r="F11" s="61">
        <v>0.33333333333333331</v>
      </c>
      <c r="G11" s="62">
        <f t="shared" si="1"/>
        <v>4.166666666666663E-2</v>
      </c>
      <c r="H11" s="63">
        <f t="shared" si="2"/>
        <v>43254</v>
      </c>
      <c r="I11" s="63" t="s">
        <v>83</v>
      </c>
      <c r="J11" s="64">
        <v>0.29166666666666669</v>
      </c>
      <c r="K11" s="64">
        <v>0.33333333333333331</v>
      </c>
      <c r="L11" s="62">
        <f t="shared" si="3"/>
        <v>0</v>
      </c>
      <c r="M11" s="65">
        <f t="shared" si="4"/>
        <v>43260</v>
      </c>
      <c r="N11" s="66" t="s">
        <v>84</v>
      </c>
      <c r="O11" s="67">
        <v>0.29166666666666669</v>
      </c>
      <c r="P11" s="67">
        <v>0.33333333333333331</v>
      </c>
      <c r="Q11" s="62">
        <f t="shared" si="5"/>
        <v>4.166666666666663E-2</v>
      </c>
      <c r="R11" s="68">
        <f t="shared" si="6"/>
        <v>43268</v>
      </c>
      <c r="S11" s="63" t="s">
        <v>84</v>
      </c>
      <c r="T11" s="61">
        <v>0.29166666666666669</v>
      </c>
      <c r="U11" s="61">
        <v>0.33333333333333331</v>
      </c>
      <c r="V11" s="62">
        <f t="shared" si="7"/>
        <v>4.166666666666663E-2</v>
      </c>
      <c r="W11" s="69">
        <f t="shared" si="8"/>
        <v>0.12499999999999989</v>
      </c>
    </row>
    <row r="12" spans="1:23" ht="24" customHeight="1" x14ac:dyDescent="0.25">
      <c r="A12" s="87">
        <v>6</v>
      </c>
      <c r="B12" s="87" t="str">
        <f>Cronograma!B15</f>
        <v xml:space="preserve">Noções de Direito Processual Penal </v>
      </c>
      <c r="C12" s="100" t="s">
        <v>100</v>
      </c>
      <c r="D12" s="60">
        <v>43254</v>
      </c>
      <c r="E12" s="61">
        <v>0.29166666666666669</v>
      </c>
      <c r="F12" s="61">
        <v>0.33333333333333331</v>
      </c>
      <c r="G12" s="62">
        <f t="shared" si="1"/>
        <v>4.166666666666663E-2</v>
      </c>
      <c r="H12" s="63">
        <f t="shared" si="2"/>
        <v>43255</v>
      </c>
      <c r="I12" s="63" t="s">
        <v>83</v>
      </c>
      <c r="J12" s="64">
        <v>0.29166666666666669</v>
      </c>
      <c r="K12" s="64">
        <v>0.33333333333333331</v>
      </c>
      <c r="L12" s="62">
        <f t="shared" si="3"/>
        <v>0</v>
      </c>
      <c r="M12" s="65">
        <f t="shared" si="4"/>
        <v>43261</v>
      </c>
      <c r="N12" s="66" t="s">
        <v>84</v>
      </c>
      <c r="O12" s="67">
        <v>0.29166666666666669</v>
      </c>
      <c r="P12" s="67">
        <v>0.33333333333333331</v>
      </c>
      <c r="Q12" s="62">
        <f t="shared" si="5"/>
        <v>4.166666666666663E-2</v>
      </c>
      <c r="R12" s="68">
        <f t="shared" si="6"/>
        <v>43269</v>
      </c>
      <c r="S12" s="63" t="s">
        <v>84</v>
      </c>
      <c r="T12" s="61">
        <v>0.29166666666666669</v>
      </c>
      <c r="U12" s="61">
        <v>0.33333333333333331</v>
      </c>
      <c r="V12" s="62">
        <f t="shared" si="7"/>
        <v>4.166666666666663E-2</v>
      </c>
      <c r="W12" s="69">
        <f t="shared" si="8"/>
        <v>0.12499999999999989</v>
      </c>
    </row>
    <row r="13" spans="1:23" ht="30" x14ac:dyDescent="0.25">
      <c r="A13" s="86"/>
      <c r="B13" s="86"/>
      <c r="C13" s="100" t="s">
        <v>101</v>
      </c>
      <c r="D13" s="60">
        <v>43255</v>
      </c>
      <c r="E13" s="61">
        <v>0.29166666666666669</v>
      </c>
      <c r="F13" s="61">
        <v>0.33333333333333331</v>
      </c>
      <c r="G13" s="62">
        <f t="shared" si="1"/>
        <v>4.166666666666663E-2</v>
      </c>
      <c r="H13" s="63">
        <f t="shared" si="2"/>
        <v>43256</v>
      </c>
      <c r="I13" s="63" t="s">
        <v>83</v>
      </c>
      <c r="J13" s="64">
        <v>0.29166666666666669</v>
      </c>
      <c r="K13" s="64">
        <v>0.33333333333333331</v>
      </c>
      <c r="L13" s="62">
        <f t="shared" si="3"/>
        <v>0</v>
      </c>
      <c r="M13" s="65">
        <f t="shared" si="4"/>
        <v>43262</v>
      </c>
      <c r="N13" s="66" t="s">
        <v>84</v>
      </c>
      <c r="O13" s="67">
        <v>0.29166666666666669</v>
      </c>
      <c r="P13" s="67">
        <v>0.33333333333333331</v>
      </c>
      <c r="Q13" s="62">
        <f t="shared" si="5"/>
        <v>4.166666666666663E-2</v>
      </c>
      <c r="R13" s="68">
        <f t="shared" si="6"/>
        <v>43270</v>
      </c>
      <c r="S13" s="63" t="s">
        <v>84</v>
      </c>
      <c r="T13" s="61">
        <v>0.29166666666666669</v>
      </c>
      <c r="U13" s="61">
        <v>0.33333333333333331</v>
      </c>
      <c r="V13" s="62">
        <f t="shared" si="7"/>
        <v>4.166666666666663E-2</v>
      </c>
      <c r="W13" s="69">
        <f t="shared" si="8"/>
        <v>0.12499999999999989</v>
      </c>
    </row>
    <row r="14" spans="1:23" x14ac:dyDescent="0.25">
      <c r="A14" s="86"/>
      <c r="B14" s="86"/>
      <c r="C14" s="100"/>
      <c r="D14" s="60">
        <v>43256</v>
      </c>
      <c r="E14" s="61">
        <v>0.29166666666666669</v>
      </c>
      <c r="F14" s="61">
        <v>0.33333333333333331</v>
      </c>
      <c r="G14" s="62">
        <f t="shared" si="1"/>
        <v>4.166666666666663E-2</v>
      </c>
      <c r="H14" s="63">
        <f t="shared" si="2"/>
        <v>43257</v>
      </c>
      <c r="I14" s="63" t="s">
        <v>83</v>
      </c>
      <c r="J14" s="64">
        <v>0.29166666666666669</v>
      </c>
      <c r="K14" s="64">
        <v>0.33333333333333331</v>
      </c>
      <c r="L14" s="62">
        <f t="shared" si="3"/>
        <v>0</v>
      </c>
      <c r="M14" s="65">
        <f t="shared" si="4"/>
        <v>43263</v>
      </c>
      <c r="N14" s="66" t="s">
        <v>84</v>
      </c>
      <c r="O14" s="67">
        <v>0.29166666666666669</v>
      </c>
      <c r="P14" s="67">
        <v>0.33333333333333331</v>
      </c>
      <c r="Q14" s="62">
        <f t="shared" si="5"/>
        <v>4.166666666666663E-2</v>
      </c>
      <c r="R14" s="68">
        <f t="shared" si="6"/>
        <v>43271</v>
      </c>
      <c r="S14" s="63" t="s">
        <v>84</v>
      </c>
      <c r="T14" s="61">
        <v>0.29166666666666669</v>
      </c>
      <c r="U14" s="61">
        <v>0.33333333333333331</v>
      </c>
      <c r="V14" s="62">
        <f t="shared" si="7"/>
        <v>4.166666666666663E-2</v>
      </c>
      <c r="W14" s="69">
        <f t="shared" si="8"/>
        <v>0.12499999999999989</v>
      </c>
    </row>
    <row r="15" spans="1:23" x14ac:dyDescent="0.25">
      <c r="A15" s="86"/>
      <c r="B15" s="86"/>
      <c r="C15" s="59"/>
      <c r="D15" s="60">
        <v>43257</v>
      </c>
      <c r="E15" s="61">
        <v>0.29166666666666669</v>
      </c>
      <c r="F15" s="61">
        <v>0.33333333333333331</v>
      </c>
      <c r="G15" s="62">
        <f t="shared" si="1"/>
        <v>4.166666666666663E-2</v>
      </c>
      <c r="H15" s="63">
        <f t="shared" si="2"/>
        <v>43258</v>
      </c>
      <c r="I15" s="63" t="s">
        <v>83</v>
      </c>
      <c r="J15" s="64">
        <v>0.29166666666666669</v>
      </c>
      <c r="K15" s="64">
        <v>0.33333333333333331</v>
      </c>
      <c r="L15" s="62">
        <f t="shared" si="3"/>
        <v>0</v>
      </c>
      <c r="M15" s="65">
        <f t="shared" si="4"/>
        <v>43264</v>
      </c>
      <c r="N15" s="66" t="s">
        <v>84</v>
      </c>
      <c r="O15" s="67">
        <v>0.29166666666666669</v>
      </c>
      <c r="P15" s="67">
        <v>0.33333333333333331</v>
      </c>
      <c r="Q15" s="62">
        <f t="shared" si="5"/>
        <v>4.166666666666663E-2</v>
      </c>
      <c r="R15" s="68">
        <f t="shared" si="6"/>
        <v>43272</v>
      </c>
      <c r="S15" s="63" t="s">
        <v>84</v>
      </c>
      <c r="T15" s="61">
        <v>0.29166666666666669</v>
      </c>
      <c r="U15" s="61">
        <v>0.33333333333333331</v>
      </c>
      <c r="V15" s="62">
        <f t="shared" si="7"/>
        <v>4.166666666666663E-2</v>
      </c>
      <c r="W15" s="69">
        <f t="shared" si="8"/>
        <v>0.12499999999999989</v>
      </c>
    </row>
    <row r="16" spans="1:23" x14ac:dyDescent="0.25">
      <c r="A16" s="86"/>
      <c r="B16" s="86"/>
      <c r="C16" s="59"/>
      <c r="D16" s="60">
        <v>43258</v>
      </c>
      <c r="E16" s="61">
        <v>0.29166666666666669</v>
      </c>
      <c r="F16" s="61">
        <v>0.33333333333333331</v>
      </c>
      <c r="G16" s="62">
        <f t="shared" si="1"/>
        <v>4.166666666666663E-2</v>
      </c>
      <c r="H16" s="63">
        <f t="shared" si="2"/>
        <v>43259</v>
      </c>
      <c r="I16" s="63" t="s">
        <v>83</v>
      </c>
      <c r="J16" s="64">
        <v>0.29166666666666669</v>
      </c>
      <c r="K16" s="64">
        <v>0.33333333333333331</v>
      </c>
      <c r="L16" s="62">
        <f t="shared" si="3"/>
        <v>0</v>
      </c>
      <c r="M16" s="65">
        <f t="shared" si="4"/>
        <v>43265</v>
      </c>
      <c r="N16" s="66" t="s">
        <v>84</v>
      </c>
      <c r="O16" s="67">
        <v>0.29166666666666669</v>
      </c>
      <c r="P16" s="67">
        <v>0.33333333333333331</v>
      </c>
      <c r="Q16" s="62">
        <f t="shared" si="5"/>
        <v>4.166666666666663E-2</v>
      </c>
      <c r="R16" s="68">
        <f t="shared" si="6"/>
        <v>43273</v>
      </c>
      <c r="S16" s="63" t="s">
        <v>84</v>
      </c>
      <c r="T16" s="61">
        <v>0.29166666666666669</v>
      </c>
      <c r="U16" s="61">
        <v>0.33333333333333331</v>
      </c>
      <c r="V16" s="62">
        <f t="shared" si="7"/>
        <v>4.166666666666663E-2</v>
      </c>
      <c r="W16" s="69">
        <f t="shared" si="8"/>
        <v>0.12499999999999989</v>
      </c>
    </row>
    <row r="17" spans="1:23" x14ac:dyDescent="0.25">
      <c r="A17" s="71"/>
      <c r="B17" s="71"/>
      <c r="C17" s="59"/>
      <c r="D17" s="60">
        <v>43259</v>
      </c>
      <c r="E17" s="61">
        <v>0.29166666666666669</v>
      </c>
      <c r="F17" s="61">
        <v>0.33333333333333331</v>
      </c>
      <c r="G17" s="62">
        <f t="shared" si="1"/>
        <v>4.166666666666663E-2</v>
      </c>
      <c r="H17" s="63">
        <f t="shared" si="2"/>
        <v>43260</v>
      </c>
      <c r="I17" s="63" t="s">
        <v>83</v>
      </c>
      <c r="J17" s="64">
        <v>0.29166666666666669</v>
      </c>
      <c r="K17" s="64">
        <v>0.33333333333333331</v>
      </c>
      <c r="L17" s="62">
        <f t="shared" si="3"/>
        <v>0</v>
      </c>
      <c r="M17" s="65">
        <f t="shared" si="4"/>
        <v>43266</v>
      </c>
      <c r="N17" s="66" t="s">
        <v>84</v>
      </c>
      <c r="O17" s="67">
        <v>0.29166666666666669</v>
      </c>
      <c r="P17" s="67">
        <v>0.33333333333333331</v>
      </c>
      <c r="Q17" s="62">
        <f t="shared" si="5"/>
        <v>4.166666666666663E-2</v>
      </c>
      <c r="R17" s="68">
        <f t="shared" si="6"/>
        <v>43274</v>
      </c>
      <c r="S17" s="63" t="s">
        <v>84</v>
      </c>
      <c r="T17" s="61">
        <v>0.29166666666666669</v>
      </c>
      <c r="U17" s="61">
        <v>0.33333333333333331</v>
      </c>
      <c r="V17" s="62">
        <f t="shared" si="7"/>
        <v>4.166666666666663E-2</v>
      </c>
      <c r="W17" s="69">
        <f t="shared" si="8"/>
        <v>0.12499999999999989</v>
      </c>
    </row>
    <row r="18" spans="1:23" x14ac:dyDescent="0.25">
      <c r="A18" s="1"/>
      <c r="B18" s="1"/>
      <c r="C18" s="59"/>
      <c r="D18" s="60">
        <v>43260</v>
      </c>
      <c r="E18" s="61">
        <v>0.29166666666666669</v>
      </c>
      <c r="F18" s="61">
        <v>0.33333333333333331</v>
      </c>
      <c r="G18" s="62">
        <f t="shared" si="1"/>
        <v>4.166666666666663E-2</v>
      </c>
      <c r="H18" s="63">
        <f t="shared" si="2"/>
        <v>43261</v>
      </c>
      <c r="I18" s="63" t="s">
        <v>83</v>
      </c>
      <c r="J18" s="64">
        <v>0.29166666666666669</v>
      </c>
      <c r="K18" s="64">
        <v>0.33333333333333331</v>
      </c>
      <c r="L18" s="62">
        <f t="shared" si="3"/>
        <v>0</v>
      </c>
      <c r="M18" s="65">
        <f t="shared" si="4"/>
        <v>43267</v>
      </c>
      <c r="N18" s="66" t="s">
        <v>84</v>
      </c>
      <c r="O18" s="67">
        <v>0.29166666666666669</v>
      </c>
      <c r="P18" s="67">
        <v>0.33333333333333331</v>
      </c>
      <c r="Q18" s="62">
        <f t="shared" si="5"/>
        <v>4.166666666666663E-2</v>
      </c>
      <c r="R18" s="68">
        <f t="shared" si="6"/>
        <v>43275</v>
      </c>
      <c r="S18" s="63" t="s">
        <v>84</v>
      </c>
      <c r="T18" s="61">
        <v>0.29166666666666669</v>
      </c>
      <c r="U18" s="61">
        <v>0.33333333333333331</v>
      </c>
      <c r="V18" s="62">
        <f t="shared" si="7"/>
        <v>4.166666666666663E-2</v>
      </c>
      <c r="W18" s="69">
        <f t="shared" si="8"/>
        <v>0.12499999999999989</v>
      </c>
    </row>
    <row r="19" spans="1:23" x14ac:dyDescent="0.25">
      <c r="A19" s="1"/>
      <c r="B19" s="1"/>
      <c r="C19" s="59"/>
      <c r="D19" s="60">
        <v>43261</v>
      </c>
      <c r="E19" s="61">
        <v>0.29166666666666669</v>
      </c>
      <c r="F19" s="61">
        <v>0.33333333333333331</v>
      </c>
      <c r="G19" s="62">
        <f t="shared" si="1"/>
        <v>4.166666666666663E-2</v>
      </c>
      <c r="H19" s="63">
        <f t="shared" si="2"/>
        <v>43262</v>
      </c>
      <c r="I19" s="63" t="s">
        <v>83</v>
      </c>
      <c r="J19" s="64">
        <v>0.29166666666666669</v>
      </c>
      <c r="K19" s="64">
        <v>0.33333333333333331</v>
      </c>
      <c r="L19" s="62">
        <f t="shared" si="3"/>
        <v>0</v>
      </c>
      <c r="M19" s="65">
        <f t="shared" si="4"/>
        <v>43268</v>
      </c>
      <c r="N19" s="66" t="s">
        <v>84</v>
      </c>
      <c r="O19" s="67">
        <v>0.29166666666666669</v>
      </c>
      <c r="P19" s="67">
        <v>0.33333333333333331</v>
      </c>
      <c r="Q19" s="62">
        <f t="shared" si="5"/>
        <v>4.166666666666663E-2</v>
      </c>
      <c r="R19" s="68">
        <f t="shared" si="6"/>
        <v>43276</v>
      </c>
      <c r="S19" s="63" t="s">
        <v>84</v>
      </c>
      <c r="T19" s="61">
        <v>0.29166666666666669</v>
      </c>
      <c r="U19" s="61">
        <v>0.33333333333333331</v>
      </c>
      <c r="V19" s="62">
        <f t="shared" si="7"/>
        <v>4.166666666666663E-2</v>
      </c>
      <c r="W19" s="69">
        <f t="shared" si="8"/>
        <v>0.12499999999999989</v>
      </c>
    </row>
    <row r="20" spans="1:23" x14ac:dyDescent="0.25">
      <c r="A20" s="1"/>
      <c r="B20" s="1"/>
      <c r="C20" s="59"/>
      <c r="D20" s="60">
        <v>43262</v>
      </c>
      <c r="E20" s="61">
        <v>0.29166666666666669</v>
      </c>
      <c r="F20" s="61">
        <v>0.33333333333333331</v>
      </c>
      <c r="G20" s="62">
        <f t="shared" si="1"/>
        <v>4.166666666666663E-2</v>
      </c>
      <c r="H20" s="63">
        <f t="shared" si="2"/>
        <v>43263</v>
      </c>
      <c r="I20" s="63" t="s">
        <v>83</v>
      </c>
      <c r="J20" s="64">
        <v>0.29166666666666669</v>
      </c>
      <c r="K20" s="64">
        <v>0.33333333333333331</v>
      </c>
      <c r="L20" s="62">
        <f t="shared" si="3"/>
        <v>0</v>
      </c>
      <c r="M20" s="65">
        <f t="shared" si="4"/>
        <v>43269</v>
      </c>
      <c r="N20" s="66" t="s">
        <v>84</v>
      </c>
      <c r="O20" s="67">
        <v>0.29166666666666669</v>
      </c>
      <c r="P20" s="67">
        <v>0.33333333333333331</v>
      </c>
      <c r="Q20" s="62">
        <f t="shared" si="5"/>
        <v>4.166666666666663E-2</v>
      </c>
      <c r="R20" s="68">
        <f t="shared" si="6"/>
        <v>43277</v>
      </c>
      <c r="S20" s="63" t="s">
        <v>84</v>
      </c>
      <c r="T20" s="61">
        <v>0.29166666666666669</v>
      </c>
      <c r="U20" s="61">
        <v>0.33333333333333331</v>
      </c>
      <c r="V20" s="62">
        <f t="shared" si="7"/>
        <v>4.166666666666663E-2</v>
      </c>
      <c r="W20" s="69">
        <f t="shared" si="8"/>
        <v>0.12499999999999989</v>
      </c>
    </row>
    <row r="21" spans="1:23" x14ac:dyDescent="0.25">
      <c r="A21" s="1"/>
      <c r="B21" s="1"/>
      <c r="C21" s="59"/>
      <c r="D21" s="60">
        <v>43263</v>
      </c>
      <c r="E21" s="61">
        <v>0.29166666666666669</v>
      </c>
      <c r="F21" s="61">
        <v>0.33333333333333331</v>
      </c>
      <c r="G21" s="62">
        <f t="shared" si="1"/>
        <v>4.166666666666663E-2</v>
      </c>
      <c r="H21" s="63">
        <f t="shared" si="2"/>
        <v>43264</v>
      </c>
      <c r="I21" s="63" t="s">
        <v>83</v>
      </c>
      <c r="J21" s="64">
        <v>0.29166666666666669</v>
      </c>
      <c r="K21" s="64">
        <v>0.33333333333333331</v>
      </c>
      <c r="L21" s="62">
        <f t="shared" si="3"/>
        <v>0</v>
      </c>
      <c r="M21" s="65">
        <f t="shared" si="4"/>
        <v>43270</v>
      </c>
      <c r="N21" s="66" t="s">
        <v>84</v>
      </c>
      <c r="O21" s="67">
        <v>0.29166666666666669</v>
      </c>
      <c r="P21" s="67">
        <v>0.33333333333333331</v>
      </c>
      <c r="Q21" s="62">
        <f t="shared" si="5"/>
        <v>4.166666666666663E-2</v>
      </c>
      <c r="R21" s="68">
        <f t="shared" si="6"/>
        <v>43278</v>
      </c>
      <c r="S21" s="63" t="s">
        <v>84</v>
      </c>
      <c r="T21" s="61">
        <v>0.29166666666666669</v>
      </c>
      <c r="U21" s="61">
        <v>0.33333333333333331</v>
      </c>
      <c r="V21" s="62">
        <f t="shared" si="7"/>
        <v>4.166666666666663E-2</v>
      </c>
      <c r="W21" s="69">
        <f t="shared" si="8"/>
        <v>0.12499999999999989</v>
      </c>
    </row>
    <row r="22" spans="1:23" x14ac:dyDescent="0.25">
      <c r="A22" s="1"/>
      <c r="B22" s="1"/>
      <c r="C22" s="59"/>
      <c r="D22" s="60">
        <v>43264</v>
      </c>
      <c r="E22" s="61">
        <v>0.29166666666666669</v>
      </c>
      <c r="F22" s="61">
        <v>0.33333333333333331</v>
      </c>
      <c r="G22" s="62">
        <f t="shared" si="1"/>
        <v>4.166666666666663E-2</v>
      </c>
      <c r="H22" s="63">
        <f t="shared" si="2"/>
        <v>43265</v>
      </c>
      <c r="I22" s="63" t="s">
        <v>83</v>
      </c>
      <c r="J22" s="64">
        <v>0.29166666666666669</v>
      </c>
      <c r="K22" s="64">
        <v>0.33333333333333331</v>
      </c>
      <c r="L22" s="62">
        <f t="shared" si="3"/>
        <v>0</v>
      </c>
      <c r="M22" s="65">
        <f t="shared" si="4"/>
        <v>43271</v>
      </c>
      <c r="N22" s="66" t="s">
        <v>84</v>
      </c>
      <c r="O22" s="67">
        <v>0.29166666666666669</v>
      </c>
      <c r="P22" s="67">
        <v>0.33333333333333331</v>
      </c>
      <c r="Q22" s="62">
        <f t="shared" si="5"/>
        <v>4.166666666666663E-2</v>
      </c>
      <c r="R22" s="68">
        <f t="shared" si="6"/>
        <v>43279</v>
      </c>
      <c r="S22" s="63" t="s">
        <v>84</v>
      </c>
      <c r="T22" s="61">
        <v>0.29166666666666669</v>
      </c>
      <c r="U22" s="61">
        <v>0.33333333333333331</v>
      </c>
      <c r="V22" s="62">
        <f t="shared" si="7"/>
        <v>4.166666666666663E-2</v>
      </c>
      <c r="W22" s="69">
        <f t="shared" si="8"/>
        <v>0.12499999999999989</v>
      </c>
    </row>
    <row r="23" spans="1:23" x14ac:dyDescent="0.25">
      <c r="A23" s="1"/>
      <c r="B23" s="1"/>
      <c r="C23" s="59"/>
      <c r="D23" s="60">
        <v>43265</v>
      </c>
      <c r="E23" s="61">
        <v>0.29166666666666669</v>
      </c>
      <c r="F23" s="61">
        <v>0.33333333333333331</v>
      </c>
      <c r="G23" s="62">
        <f t="shared" si="1"/>
        <v>4.166666666666663E-2</v>
      </c>
      <c r="H23" s="63">
        <f t="shared" si="2"/>
        <v>43266</v>
      </c>
      <c r="I23" s="63" t="s">
        <v>83</v>
      </c>
      <c r="J23" s="64">
        <v>0.29166666666666669</v>
      </c>
      <c r="K23" s="64">
        <v>0.33333333333333331</v>
      </c>
      <c r="L23" s="62">
        <f t="shared" si="3"/>
        <v>0</v>
      </c>
      <c r="M23" s="65">
        <f t="shared" si="4"/>
        <v>43272</v>
      </c>
      <c r="N23" s="66" t="s">
        <v>84</v>
      </c>
      <c r="O23" s="67">
        <v>0.29166666666666669</v>
      </c>
      <c r="P23" s="67">
        <v>0.33333333333333331</v>
      </c>
      <c r="Q23" s="62">
        <f t="shared" si="5"/>
        <v>4.166666666666663E-2</v>
      </c>
      <c r="R23" s="68">
        <f t="shared" si="6"/>
        <v>43280</v>
      </c>
      <c r="S23" s="63" t="s">
        <v>84</v>
      </c>
      <c r="T23" s="61">
        <v>0.29166666666666669</v>
      </c>
      <c r="U23" s="61">
        <v>0.33333333333333331</v>
      </c>
      <c r="V23" s="62">
        <f t="shared" si="7"/>
        <v>4.166666666666663E-2</v>
      </c>
      <c r="W23" s="69">
        <f t="shared" si="8"/>
        <v>0.12499999999999989</v>
      </c>
    </row>
    <row r="24" spans="1:23" x14ac:dyDescent="0.25">
      <c r="A24" s="1"/>
      <c r="B24" s="1"/>
      <c r="C24" s="59"/>
      <c r="D24" s="60">
        <v>43266</v>
      </c>
      <c r="E24" s="61">
        <v>0.29166666666666669</v>
      </c>
      <c r="F24" s="61">
        <v>0.33333333333333331</v>
      </c>
      <c r="G24" s="62">
        <f t="shared" si="1"/>
        <v>4.166666666666663E-2</v>
      </c>
      <c r="H24" s="63">
        <f t="shared" si="2"/>
        <v>43267</v>
      </c>
      <c r="I24" s="63" t="s">
        <v>83</v>
      </c>
      <c r="J24" s="64">
        <v>0.29166666666666669</v>
      </c>
      <c r="K24" s="64">
        <v>0.33333333333333331</v>
      </c>
      <c r="L24" s="62">
        <f t="shared" si="3"/>
        <v>0</v>
      </c>
      <c r="M24" s="65">
        <f t="shared" si="4"/>
        <v>43273</v>
      </c>
      <c r="N24" s="66" t="s">
        <v>84</v>
      </c>
      <c r="O24" s="67">
        <v>0.29166666666666669</v>
      </c>
      <c r="P24" s="67">
        <v>0.33333333333333331</v>
      </c>
      <c r="Q24" s="62">
        <f t="shared" si="5"/>
        <v>4.166666666666663E-2</v>
      </c>
      <c r="R24" s="68">
        <f t="shared" si="6"/>
        <v>43281</v>
      </c>
      <c r="S24" s="63" t="s">
        <v>84</v>
      </c>
      <c r="T24" s="61">
        <v>0.29166666666666669</v>
      </c>
      <c r="U24" s="61">
        <v>0.33333333333333331</v>
      </c>
      <c r="V24" s="62">
        <f t="shared" si="7"/>
        <v>4.166666666666663E-2</v>
      </c>
      <c r="W24" s="69">
        <f t="shared" si="8"/>
        <v>0.12499999999999989</v>
      </c>
    </row>
    <row r="25" spans="1:23" x14ac:dyDescent="0.25">
      <c r="A25" s="1"/>
      <c r="B25" s="1"/>
      <c r="C25" s="59"/>
      <c r="D25" s="60">
        <v>43267</v>
      </c>
      <c r="E25" s="61">
        <v>0.29166666666666669</v>
      </c>
      <c r="F25" s="61">
        <v>0.33333333333333331</v>
      </c>
      <c r="G25" s="62">
        <f t="shared" si="1"/>
        <v>4.166666666666663E-2</v>
      </c>
      <c r="H25" s="63">
        <f t="shared" si="2"/>
        <v>43268</v>
      </c>
      <c r="I25" s="63" t="s">
        <v>83</v>
      </c>
      <c r="J25" s="64">
        <v>0.29166666666666669</v>
      </c>
      <c r="K25" s="64">
        <v>0.33333333333333331</v>
      </c>
      <c r="L25" s="62">
        <f t="shared" si="3"/>
        <v>0</v>
      </c>
      <c r="M25" s="65">
        <f t="shared" si="4"/>
        <v>43274</v>
      </c>
      <c r="N25" s="66" t="s">
        <v>84</v>
      </c>
      <c r="O25" s="67">
        <v>0.29166666666666669</v>
      </c>
      <c r="P25" s="67">
        <v>0.33333333333333331</v>
      </c>
      <c r="Q25" s="62">
        <f t="shared" si="5"/>
        <v>4.166666666666663E-2</v>
      </c>
      <c r="R25" s="68">
        <f t="shared" si="6"/>
        <v>43282</v>
      </c>
      <c r="S25" s="63" t="s">
        <v>84</v>
      </c>
      <c r="T25" s="61">
        <v>0.29166666666666669</v>
      </c>
      <c r="U25" s="61">
        <v>0.33333333333333331</v>
      </c>
      <c r="V25" s="62">
        <f t="shared" si="7"/>
        <v>4.166666666666663E-2</v>
      </c>
      <c r="W25" s="69">
        <f t="shared" si="8"/>
        <v>0.12499999999999989</v>
      </c>
    </row>
    <row r="26" spans="1:23" x14ac:dyDescent="0.25">
      <c r="A26" s="1"/>
      <c r="B26" s="1"/>
      <c r="C26" s="59"/>
      <c r="D26" s="60">
        <v>43268</v>
      </c>
      <c r="E26" s="61">
        <v>0.29166666666666669</v>
      </c>
      <c r="F26" s="61">
        <v>0.33333333333333331</v>
      </c>
      <c r="G26" s="62">
        <f t="shared" si="1"/>
        <v>4.166666666666663E-2</v>
      </c>
      <c r="H26" s="63">
        <f t="shared" si="2"/>
        <v>43269</v>
      </c>
      <c r="I26" s="63" t="s">
        <v>83</v>
      </c>
      <c r="J26" s="64">
        <v>0.29166666666666669</v>
      </c>
      <c r="K26" s="64">
        <v>0.33333333333333331</v>
      </c>
      <c r="L26" s="62">
        <f t="shared" si="3"/>
        <v>0</v>
      </c>
      <c r="M26" s="65">
        <f t="shared" si="4"/>
        <v>43275</v>
      </c>
      <c r="N26" s="66" t="s">
        <v>84</v>
      </c>
      <c r="O26" s="67">
        <v>0.29166666666666669</v>
      </c>
      <c r="P26" s="67">
        <v>0.33333333333333331</v>
      </c>
      <c r="Q26" s="62">
        <f t="shared" si="5"/>
        <v>4.166666666666663E-2</v>
      </c>
      <c r="R26" s="68">
        <f t="shared" si="6"/>
        <v>43283</v>
      </c>
      <c r="S26" s="63" t="s">
        <v>84</v>
      </c>
      <c r="T26" s="61">
        <v>0.29166666666666669</v>
      </c>
      <c r="U26" s="61">
        <v>0.33333333333333331</v>
      </c>
      <c r="V26" s="62">
        <f t="shared" si="7"/>
        <v>4.166666666666663E-2</v>
      </c>
      <c r="W26" s="69">
        <f t="shared" si="8"/>
        <v>0.12499999999999989</v>
      </c>
    </row>
    <row r="27" spans="1:23" x14ac:dyDescent="0.25">
      <c r="A27" s="1"/>
      <c r="B27" s="1"/>
      <c r="C27" s="59"/>
      <c r="D27" s="60">
        <v>43269</v>
      </c>
      <c r="E27" s="61">
        <v>0.29166666666666669</v>
      </c>
      <c r="F27" s="61">
        <v>0.33333333333333331</v>
      </c>
      <c r="G27" s="62">
        <f t="shared" si="1"/>
        <v>4.166666666666663E-2</v>
      </c>
      <c r="H27" s="63">
        <f t="shared" si="2"/>
        <v>43270</v>
      </c>
      <c r="I27" s="63" t="s">
        <v>83</v>
      </c>
      <c r="J27" s="64">
        <v>0.29166666666666669</v>
      </c>
      <c r="K27" s="64">
        <v>0.33333333333333331</v>
      </c>
      <c r="L27" s="62">
        <f t="shared" si="3"/>
        <v>0</v>
      </c>
      <c r="M27" s="65">
        <f t="shared" si="4"/>
        <v>43276</v>
      </c>
      <c r="N27" s="66" t="s">
        <v>84</v>
      </c>
      <c r="O27" s="67">
        <v>0.29166666666666669</v>
      </c>
      <c r="P27" s="67">
        <v>0.33333333333333331</v>
      </c>
      <c r="Q27" s="62">
        <f t="shared" si="5"/>
        <v>4.166666666666663E-2</v>
      </c>
      <c r="R27" s="68">
        <f t="shared" si="6"/>
        <v>43284</v>
      </c>
      <c r="S27" s="63" t="s">
        <v>84</v>
      </c>
      <c r="T27" s="61">
        <v>0.29166666666666669</v>
      </c>
      <c r="U27" s="61">
        <v>0.33333333333333331</v>
      </c>
      <c r="V27" s="62">
        <f t="shared" si="7"/>
        <v>4.166666666666663E-2</v>
      </c>
      <c r="W27" s="69">
        <f t="shared" si="8"/>
        <v>0.12499999999999989</v>
      </c>
    </row>
    <row r="28" spans="1:23" ht="15.75" thickBot="1" x14ac:dyDescent="0.3">
      <c r="A28" s="1"/>
      <c r="B28" s="1"/>
      <c r="C28" s="59"/>
      <c r="D28" s="60">
        <v>43270</v>
      </c>
      <c r="E28" s="61">
        <v>0.29166666666666669</v>
      </c>
      <c r="F28" s="61">
        <v>0.33333333333333331</v>
      </c>
      <c r="G28" s="62">
        <f t="shared" si="1"/>
        <v>4.166666666666663E-2</v>
      </c>
      <c r="H28" s="63">
        <f t="shared" si="2"/>
        <v>43271</v>
      </c>
      <c r="I28" s="63" t="s">
        <v>83</v>
      </c>
      <c r="J28" s="64">
        <v>0.29166666666666669</v>
      </c>
      <c r="K28" s="64">
        <v>0.33333333333333331</v>
      </c>
      <c r="L28" s="62">
        <f t="shared" si="3"/>
        <v>0</v>
      </c>
      <c r="M28" s="65">
        <f t="shared" si="4"/>
        <v>43277</v>
      </c>
      <c r="N28" s="66" t="s">
        <v>84</v>
      </c>
      <c r="O28" s="67">
        <v>0.29166666666666669</v>
      </c>
      <c r="P28" s="67">
        <v>0.33333333333333331</v>
      </c>
      <c r="Q28" s="62">
        <f t="shared" si="5"/>
        <v>4.166666666666663E-2</v>
      </c>
      <c r="R28" s="68">
        <f t="shared" si="6"/>
        <v>43285</v>
      </c>
      <c r="S28" s="63" t="s">
        <v>84</v>
      </c>
      <c r="T28" s="61">
        <v>0.29166666666666669</v>
      </c>
      <c r="U28" s="61">
        <v>0.33333333333333331</v>
      </c>
      <c r="V28" s="62">
        <f t="shared" si="7"/>
        <v>4.166666666666663E-2</v>
      </c>
      <c r="W28" s="69">
        <f t="shared" si="8"/>
        <v>0.12499999999999989</v>
      </c>
    </row>
    <row r="29" spans="1:23" ht="15.75" thickBot="1" x14ac:dyDescent="0.3">
      <c r="C29" s="88" t="s">
        <v>85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0"/>
    </row>
    <row r="30" spans="1:23" x14ac:dyDescent="0.25">
      <c r="C30" s="91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</row>
    <row r="31" spans="1:23" x14ac:dyDescent="0.25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1:23" x14ac:dyDescent="0.25"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</row>
    <row r="33" spans="3:17" x14ac:dyDescent="0.25"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</row>
    <row r="34" spans="3:17" ht="15.75" thickBot="1" x14ac:dyDescent="0.3"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</row>
  </sheetData>
  <sheetProtection algorithmName="SHA-512" hashValue="iwP0xlff7XKMTJl9W3vVHLKG3/sxhUweGH9nn28XDuQ8KfwVFKfep8vcDR+fEN5dTYofPy3bqvCey/n67JiENA==" saltValue="OI5ebtfTNr6yLBE4key9+w==" spinCount="100000" sheet="1" objects="1" scenarios="1" selectLockedCells="1"/>
  <mergeCells count="2">
    <mergeCell ref="C29:Q29"/>
    <mergeCell ref="C30:Q34"/>
  </mergeCells>
  <dataValidations disablePrompts="1" count="1">
    <dataValidation type="list" allowBlank="1" showInputMessage="1" showErrorMessage="1" sqref="N7:N28 S7:S28 I7:I28" xr:uid="{00000000-0002-0000-0800-000000000000}">
      <formula1>"Sim, Não"</formula1>
    </dataValidation>
  </dataValidations>
  <hyperlinks>
    <hyperlink ref="A12:B12" location="'D6'!B12" display="'D6'!B12" xr:uid="{E672A7BA-669C-47C5-938B-EC79CB689E57}"/>
    <hyperlink ref="A11:B11" location="'D5'!B11" display="'D5'!B11" xr:uid="{0F4555E0-CB8B-4DC7-87AB-97B1D6BE71BB}"/>
    <hyperlink ref="A10:B10" location="'D4'!B10" display="'D4'!B10" xr:uid="{0B349438-6081-4EEF-9DE7-7D5CC6D74BA5}"/>
    <hyperlink ref="A9:B9" location="'D3'!B9" display="'D3'!B9" xr:uid="{89664A0E-57CA-4C2D-B335-550BE564FD47}"/>
    <hyperlink ref="A7:B7" location="'D1'!B7" display="'D1'!B7" xr:uid="{6D6C63B6-E0E0-4EB7-B931-1014363D5250}"/>
    <hyperlink ref="A8:B8" location="'D2'!B8" display="'D2'!B8" xr:uid="{006E14EA-A85C-46B5-B5CC-99F9049FEF7A}"/>
    <hyperlink ref="B12" location="'Noç. Dir. Processual Penal '!A1" display="'Noç. Dir. Processual Penal '!A1" xr:uid="{66C21FC3-477A-44A8-B011-C81BE3E01BCD}"/>
    <hyperlink ref="B11" location="'Noç. Dir. Penal '!A1" display="'Noç. Dir. Penal '!A1" xr:uid="{29939E0E-5946-4515-A2F2-976564B76298}"/>
    <hyperlink ref="B10" location="'Noç. Dir. Processual Civil'!A1" display="'Noç. Dir. Processual Civil'!A1" xr:uid="{07AE5662-29DE-43B0-9A44-EF4A902DCF87}"/>
    <hyperlink ref="B9" location="'Noç. Dir. Civil'!A1" display="'Noç. Dir. Civil'!A1" xr:uid="{B3B60202-052C-48D8-8ADB-A6186D5F28DB}"/>
    <hyperlink ref="B8" location="'Noç. Dir. Constitucional'!A1" display="'Noç. Dir. Constitucional'!A1" xr:uid="{20EA67B5-EBC2-4D8F-BA95-AEE6E6CF608A}"/>
    <hyperlink ref="B7" location="'Noç. Dir. Administrativo'!A1" display="'Noç. Dir. Administrativo'!A1" xr:uid="{AE8B5500-1313-4977-ACB3-25DE06924B5C}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Informações l Concurso</vt:lpstr>
      <vt:lpstr>Cronograma</vt:lpstr>
      <vt:lpstr>Quadro de horários</vt:lpstr>
      <vt:lpstr>Noç. Dir. Administrativo</vt:lpstr>
      <vt:lpstr>Noç. Dir. Constitucional</vt:lpstr>
      <vt:lpstr>Noç. Dir. Civil</vt:lpstr>
      <vt:lpstr>Noç. Dir. Processual Civil</vt:lpstr>
      <vt:lpstr>Noç. Dir. Penal </vt:lpstr>
      <vt:lpstr>Noç. Dir. Processual Penal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2020-02-26T19:17:29Z</dcterms:modified>
</cp:coreProperties>
</file>