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59D16FAC-5036-4E42-B148-0E2827C87D98}" xr6:coauthVersionLast="45" xr6:coauthVersionMax="45" xr10:uidLastSave="{00000000-0000-0000-0000-000000000000}"/>
  <bookViews>
    <workbookView xWindow="3075" yWindow="3075" windowWidth="14850" windowHeight="7890" firstSheet="3" activeTab="4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Específico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G20" i="6"/>
  <c r="H20" i="6"/>
  <c r="L20" i="6"/>
  <c r="M20" i="6"/>
  <c r="Q20" i="6"/>
  <c r="R20" i="6"/>
  <c r="V20" i="6"/>
  <c r="W20" i="6"/>
  <c r="G21" i="6"/>
  <c r="H21" i="6"/>
  <c r="L21" i="6"/>
  <c r="M21" i="6"/>
  <c r="Q21" i="6"/>
  <c r="R21" i="6"/>
  <c r="V21" i="6"/>
  <c r="W21" i="6"/>
  <c r="G22" i="6"/>
  <c r="H22" i="6"/>
  <c r="L22" i="6"/>
  <c r="M22" i="6"/>
  <c r="Q22" i="6"/>
  <c r="R22" i="6"/>
  <c r="V22" i="6"/>
  <c r="W22" i="6"/>
  <c r="G23" i="6"/>
  <c r="H23" i="6"/>
  <c r="L23" i="6"/>
  <c r="M23" i="6"/>
  <c r="Q23" i="6"/>
  <c r="R23" i="6"/>
  <c r="V23" i="6"/>
  <c r="W23" i="6"/>
  <c r="G24" i="6"/>
  <c r="H24" i="6"/>
  <c r="L24" i="6"/>
  <c r="M24" i="6"/>
  <c r="Q24" i="6"/>
  <c r="R24" i="6"/>
  <c r="V24" i="6"/>
  <c r="W24" i="6"/>
  <c r="G25" i="6"/>
  <c r="H25" i="6"/>
  <c r="L25" i="6"/>
  <c r="M25" i="6"/>
  <c r="Q25" i="6"/>
  <c r="R25" i="6"/>
  <c r="V25" i="6"/>
  <c r="W25" i="6"/>
  <c r="G26" i="6"/>
  <c r="H26" i="6"/>
  <c r="L26" i="6"/>
  <c r="M26" i="6"/>
  <c r="Q26" i="6"/>
  <c r="R26" i="6"/>
  <c r="V26" i="6"/>
  <c r="W26" i="6"/>
  <c r="G27" i="6"/>
  <c r="H27" i="6"/>
  <c r="L27" i="6"/>
  <c r="M27" i="6"/>
  <c r="Q27" i="6"/>
  <c r="R27" i="6"/>
  <c r="V27" i="6"/>
  <c r="W27" i="6"/>
  <c r="G28" i="6"/>
  <c r="H28" i="6"/>
  <c r="L28" i="6"/>
  <c r="M28" i="6"/>
  <c r="Q28" i="6"/>
  <c r="R28" i="6"/>
  <c r="V28" i="6"/>
  <c r="W28" i="6"/>
  <c r="G29" i="6"/>
  <c r="H29" i="6"/>
  <c r="L29" i="6"/>
  <c r="M29" i="6"/>
  <c r="Q29" i="6"/>
  <c r="R29" i="6"/>
  <c r="V29" i="6"/>
  <c r="W29" i="6"/>
  <c r="G30" i="6"/>
  <c r="H30" i="6"/>
  <c r="L30" i="6"/>
  <c r="M30" i="6"/>
  <c r="Q30" i="6"/>
  <c r="R30" i="6"/>
  <c r="V30" i="6"/>
  <c r="W30" i="6"/>
  <c r="B7" i="6" l="1"/>
  <c r="V7" i="6" l="1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6" l="1"/>
  <c r="Q6" i="6"/>
  <c r="L6" i="6"/>
  <c r="F7" i="2"/>
  <c r="G6" i="6"/>
  <c r="K5" i="5"/>
  <c r="C6" i="2" s="1"/>
  <c r="W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<sst xmlns="http://schemas.openxmlformats.org/spreadsheetml/2006/main" count="288" uniqueCount="109">
  <si>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</si>
  <si>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</si>
  <si>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</si>
  <si>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</si>
  <si>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</si>
  <si>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</si>
  <si>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</si>
  <si>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</si>
  <si>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</si>
  <si>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</si>
  <si>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</si>
  <si>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</si>
  <si>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</si>
  <si>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</si>
  <si>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</si>
  <si>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</si>
  <si>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</si>
  <si>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</si>
  <si>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</si>
  <si>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</si>
  <si>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</si>
  <si>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</si>
  <si>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</si>
  <si>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</si>
  <si>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</si>
  <si>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</si>
  <si>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</si>
  <si>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</si>
  <si>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</si>
  <si>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</si>
  <si>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</si>
  <si>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</si>
  <si>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</si>
  <si>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</si>
  <si>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</si>
  <si>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</si>
  <si>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</si>
  <si>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</si>
  <si>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</si>
  <si>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</si>
  <si>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</si>
  <si>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</si>
  <si>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</si>
  <si>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</si>
  <si>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</si>
  <si>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</si>
  <si>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</si>
  <si>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</si>
  <si>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</si>
  <si>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</si>
  <si>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</si>
  <si>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</si>
  <si>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</si>
  <si>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</si>
  <si>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</si>
  <si>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</si>
  <si>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</si>
  <si>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</si>
  <si>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</si>
  <si>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</si>
  <si>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</si>
  <si>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</si>
  <si>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</si>
  <si>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</si>
  <si>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</si>
  <si>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</si>
  <si>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</si>
  <si>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</si>
  <si>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</si>
  <si>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</si>
  <si>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</si>
  <si>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</si>
  <si>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</si>
  <si>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</si>
  <si>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</si>
  <si>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</si>
  <si>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</si>
  <si>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</si>
  <si>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</si>
  <si>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</si>
  <si>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</si>
  <si>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</si>
  <si>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</si>
  <si>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</si>
  <si>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</si>
  <si>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</si>
  <si>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EDITAL N° 3244  TJ SC</t>
  </si>
  <si>
    <t xml:space="preserve">Tribunal de Justiça do Estado de Santa Catarina </t>
  </si>
  <si>
    <t>Fundação Carlos Chagas - FCC</t>
  </si>
  <si>
    <t>Diversos</t>
  </si>
  <si>
    <t>Níveis médio e Superior</t>
  </si>
  <si>
    <t>R$ 3.576,54 e R$ 6.156,63</t>
  </si>
  <si>
    <t>2 vagas imediatas + CR</t>
  </si>
  <si>
    <t>de 02/03 até 31/03/2020</t>
  </si>
  <si>
    <t>R$ 86,00 a R$ 85,00</t>
  </si>
  <si>
    <t>CE</t>
  </si>
  <si>
    <t xml:space="preserve">Conhecimentos Específicos </t>
  </si>
  <si>
    <t>Questão social e suas expressões no Brasil contemporâneo.</t>
  </si>
  <si>
    <t>Transformações no mundo do trabalho. Fundamentos Teóricos e Metodológicos do Serviço Social nas diferentes linhas interpretativas.</t>
  </si>
  <si>
    <t>Projeto Ético Político do Serviço Social e Legislação Profissional: Lei de Regulamentação da Profissão; Código de Ética Profissional e Resoluções do Conselho Federal de Serviço Social sobre o Exercício Profissional.</t>
  </si>
  <si>
    <t>Dimensão técnico-operativa do serviço social: Concepções sobre instrumentos e técnicas; Entrevista; Visita Domiciliar; Visita Institucional; Ação Socioeducativa com Indivíduos, Família e Grupos; Abordagens individual e coletiva; Estudo Social; Perícia Social; Relatório Social; Laudo Social; Parecer Social.</t>
  </si>
  <si>
    <t>Serviço Social e as instituições: Intersetorialidade, interdisciplinaridade e trabalho em rede. Direitos Sociais e Humanos dos diferentes grupos e segmentos da sociedade brasileira.</t>
  </si>
  <si>
    <t>Lei Orgânica da Seguridade Social; Lei nº 8.080/1990, complementos e alterações. Lei Orgânica da Saúde. Sistema Único de Saúde (SUS). Política Nacional de Saúde Mental. Sistema Nacional de Políticas Públicas sobre Drogas. Lei nº 8.213/1991, complementos e alterações - Planos de Benefícios da Previdência Social e dá outras providências.</t>
  </si>
  <si>
    <t>Lei nº 8.742/1993, complementos e alterações - Lei Orgânica da Assistência Social. Sistema Único de Assistência Social (SUAS). Política de habitação. Legislação social para segmentos específicos: Estatuto do Idoso; Lei Maria da Penha; Estatuto da Criança e do Adolescente - ECA; Política Nacional para Integração da Pessoa com Deficiência - Decreto nº 3298/1999. Estatuto da Pessoa com Deficiência; Estatuto da Igualdade Racial; e Estatuto da Juventude.</t>
  </si>
  <si>
    <t>Serviço Social no Poder Judiciário: metodologias e ações do assistente social na garantia de direitos para diferentes segmentos da sociedade, dentre eles: pessoa com deficiência; idosos; mulheres; juventude; povos tradicionais; indígenas; grupos identificados por identidade sexual e de gênero; e criança e adolescente.</t>
  </si>
  <si>
    <t>Demandas judiciais na área de criança e adolescente e família: direitos fundamentais; medidas de proteção; medidas socioeducativas; direitos de convivência familiar e comunitária - família natural e família substituta (guarda, tutela e adoção); perda e suspensão do poder familiar; direito à educação, à cultura, ao esporte e ao lazer; direito à profissionalização e à proteção no trabalho; ato Infracional; crimes e infrações administrativas.</t>
  </si>
  <si>
    <t>Conselhos Tutelares. Processos de gestão: planejamento, diagnóstico, monitoramento e avaliação - Planejamento como processo técnico-político, concepção, operacionalização e avaliação de planos, programas e projetos; Formulação de projeto de intervenção profissional. Dimensão investigativa: Fundamentos, instrumentos e técnicas de pesquisa social.</t>
  </si>
  <si>
    <t>Estado e políticas sociais: Aspectos teóricos e históricos; capítulo da Ordem Social da Constituição Federal de 1988.</t>
  </si>
  <si>
    <t>Diretrizes atuais das políticas sociais: Democratização, participação social, universalização e matricialidade familiar. Políticas Setoriais - aspectos conceituais e normativos: Lei nº 8.212/1991, complementos e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</si>
</sst>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7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7" borderId="25" xfId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 wrapText="1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png"/><Relationship Id="rId4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0/02/17191217/TJSC-edital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Espec&#237;f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Espec&#237;fico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Espec&#237;f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66676</xdr:colOff>
      <xdr:row>2</xdr:row>
      <xdr:rowOff>133350</xdr:rowOff>
    </xdr:from>
    <xdr:ext cx="4514849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505076" y="628650"/>
          <a:ext cx="451484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Departamento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Penitenciário Nacional 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66676</xdr:colOff>
      <xdr:row>11</xdr:row>
      <xdr:rowOff>33530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505076" y="224333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Assistente</a:t>
          </a:r>
          <a:r>
            <a:rPr lang="pt-BR" sz="2800" baseline="0">
              <a:solidFill>
                <a:schemeClr val="tx1"/>
              </a:solidFill>
            </a:rPr>
            <a:t> Social </a:t>
          </a:r>
          <a:endParaRPr lang="pt-BR" sz="28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76199</xdr:rowOff>
    </xdr:from>
    <xdr:to>
      <xdr:col>4</xdr:col>
      <xdr:colOff>19050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7ED910-15F8-4808-8B29-3F224507D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499"/>
          <a:ext cx="2447925" cy="2400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457143</xdr:colOff>
      <xdr:row>9</xdr:row>
      <xdr:rowOff>180952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1819275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190499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BE82CD4-1F79-40D1-AA73-4F3E04197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571499"/>
          <a:ext cx="1409700" cy="5057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276225</xdr:rowOff>
    </xdr:from>
    <xdr:to>
      <xdr:col>1</xdr:col>
      <xdr:colOff>2952750</xdr:colOff>
      <xdr:row>13</xdr:row>
      <xdr:rowOff>847725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771D9E-3303-4F5A-AE71-FD83777AF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0225"/>
          <a:ext cx="3429000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K12" sqref="K12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0"/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/>
    <row r="5" spans="1:8" x14ac:dyDescent="0.25"/>
    <row r="6" spans="1:8" ht="23.25" x14ac:dyDescent="0.35">
      <c r="A6" s="5" t="s">
        <v>86</v>
      </c>
      <c r="B6" s="6"/>
    </row>
    <row r="7" spans="1:8" x14ac:dyDescent="0.25">
      <c r="A7" s="2" t="s">
        <v>9</v>
      </c>
      <c r="B7" s="3" t="s">
        <v>87</v>
      </c>
      <c r="C7" s="3"/>
    </row>
    <row r="8" spans="1:8" x14ac:dyDescent="0.25">
      <c r="A8" s="2" t="s">
        <v>10</v>
      </c>
      <c r="B8" s="71">
        <v>43878</v>
      </c>
      <c r="C8" s="3"/>
    </row>
    <row r="9" spans="1:8" x14ac:dyDescent="0.25">
      <c r="A9" s="2" t="s">
        <v>11</v>
      </c>
      <c r="B9" s="3" t="s">
        <v>88</v>
      </c>
      <c r="C9" s="3"/>
    </row>
    <row r="10" spans="1:8" x14ac:dyDescent="0.25">
      <c r="A10" s="2" t="s">
        <v>12</v>
      </c>
      <c r="B10" s="3"/>
      <c r="C10" s="3"/>
    </row>
    <row r="11" spans="1:8" x14ac:dyDescent="0.25">
      <c r="A11" s="2" t="s">
        <v>13</v>
      </c>
      <c r="B11" t="s">
        <v>89</v>
      </c>
      <c r="C11" s="3"/>
    </row>
    <row r="12" spans="1:8" x14ac:dyDescent="0.25">
      <c r="A12" s="2" t="s">
        <v>14</v>
      </c>
      <c r="B12" s="70" t="s">
        <v>90</v>
      </c>
    </row>
    <row r="13" spans="1:8" x14ac:dyDescent="0.25">
      <c r="A13" s="2" t="s">
        <v>15</v>
      </c>
      <c r="B13" s="72" t="s">
        <v>91</v>
      </c>
      <c r="C13" s="3"/>
    </row>
    <row r="14" spans="1:8" x14ac:dyDescent="0.25">
      <c r="A14" s="2" t="s">
        <v>16</v>
      </c>
      <c r="B14" s="3" t="s">
        <v>92</v>
      </c>
      <c r="C14" s="3"/>
    </row>
    <row r="15" spans="1:8" x14ac:dyDescent="0.25">
      <c r="A15" s="2" t="s">
        <v>17</v>
      </c>
      <c r="B15" s="3" t="s">
        <v>93</v>
      </c>
    </row>
    <row r="16" spans="1:8" x14ac:dyDescent="0.25">
      <c r="A16" s="2" t="s">
        <v>18</v>
      </c>
      <c r="B16" s="3" t="s">
        <v>94</v>
      </c>
    </row>
    <row r="17" spans="1:2" x14ac:dyDescent="0.25">
      <c r="A17" s="2" t="s">
        <v>19</v>
      </c>
      <c r="B17" s="71">
        <v>43968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algorithmName="SHA-512" hashValue="RH6/gyYR9CpkWcoG3LuEmmFn1rdXG+cn9KlWD9o0Wi18EnKNSWotsWJVujeKXgYiYej3c0YX6nXHP3No6J+WAA==" saltValue="cMkCHU5LJRukuRyn7pg1V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0" customFormat="1" x14ac:dyDescent="0.25"/>
    <row r="2" spans="1:9" s="20" customFormat="1" x14ac:dyDescent="0.25"/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3"/>
      <c r="B4" s="23"/>
      <c r="C4" s="23"/>
      <c r="D4" s="23"/>
      <c r="E4" s="23"/>
      <c r="F4" s="23"/>
      <c r="G4" s="23"/>
      <c r="H4" s="23"/>
    </row>
    <row r="5" spans="1:9" x14ac:dyDescent="0.25">
      <c r="A5" s="23"/>
      <c r="B5" s="23"/>
      <c r="C5" s="23"/>
      <c r="D5" s="23"/>
      <c r="E5" s="23"/>
      <c r="F5" s="23"/>
      <c r="G5" s="23"/>
      <c r="H5" s="23"/>
    </row>
    <row r="6" spans="1:9" ht="18.75" x14ac:dyDescent="0.25">
      <c r="A6" s="23"/>
      <c r="B6" s="24" t="s">
        <v>8</v>
      </c>
      <c r="C6" s="25">
        <f>'Quadro de horários'!K5</f>
        <v>1.1874999999999998</v>
      </c>
      <c r="D6" s="23"/>
      <c r="E6" s="26"/>
      <c r="F6" s="23"/>
      <c r="G6" s="23"/>
      <c r="H6" s="23"/>
    </row>
    <row r="7" spans="1:9" x14ac:dyDescent="0.25">
      <c r="A7" s="23"/>
      <c r="B7" s="23"/>
      <c r="C7" s="23"/>
      <c r="D7" s="23"/>
      <c r="E7" s="23"/>
      <c r="F7" s="27">
        <f>SUM(F10:F29)</f>
        <v>8</v>
      </c>
      <c r="G7" s="23"/>
      <c r="H7" s="23"/>
    </row>
    <row r="8" spans="1:9" x14ac:dyDescent="0.25">
      <c r="A8" s="75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3" t="s">
        <v>5</v>
      </c>
      <c r="G8" s="73" t="s">
        <v>6</v>
      </c>
      <c r="H8" s="28" t="s">
        <v>7</v>
      </c>
    </row>
    <row r="9" spans="1:9" x14ac:dyDescent="0.25">
      <c r="A9" s="76"/>
      <c r="B9" s="74"/>
      <c r="C9" s="74"/>
      <c r="D9" s="74"/>
      <c r="E9" s="74"/>
      <c r="F9" s="74"/>
      <c r="G9" s="74"/>
      <c r="H9" s="29">
        <f>SUM(H10:H1048576)</f>
        <v>8.3333333333333329E-2</v>
      </c>
    </row>
    <row r="10" spans="1:9" ht="15.75" x14ac:dyDescent="0.25">
      <c r="A10" s="30">
        <v>1</v>
      </c>
      <c r="B10" s="31" t="s">
        <v>96</v>
      </c>
      <c r="C10" s="32" t="s">
        <v>95</v>
      </c>
      <c r="D10" s="33">
        <v>1</v>
      </c>
      <c r="E10" s="34">
        <v>8</v>
      </c>
      <c r="F10" s="33">
        <f>E10*D10</f>
        <v>8</v>
      </c>
      <c r="G10" s="35">
        <v>0.95833333333333337</v>
      </c>
      <c r="H10" s="36">
        <v>8.3333333333333329E-2</v>
      </c>
    </row>
    <row r="11" spans="1:9" ht="15.75" x14ac:dyDescent="0.25">
      <c r="A11" s="30"/>
      <c r="B11" s="31"/>
      <c r="C11" s="32"/>
      <c r="D11" s="33"/>
      <c r="E11" s="34"/>
      <c r="F11" s="33"/>
      <c r="G11" s="35"/>
      <c r="H11" s="36"/>
    </row>
    <row r="12" spans="1:9" ht="15.75" x14ac:dyDescent="0.25">
      <c r="A12" s="30"/>
      <c r="B12" s="31"/>
      <c r="C12" s="32"/>
      <c r="D12" s="33"/>
      <c r="E12" s="34"/>
      <c r="F12" s="33"/>
      <c r="G12" s="35"/>
      <c r="H12" s="36"/>
    </row>
    <row r="13" spans="1:9" ht="15.75" x14ac:dyDescent="0.25">
      <c r="A13" s="30"/>
      <c r="B13" s="31"/>
      <c r="C13" s="32"/>
      <c r="D13" s="33"/>
      <c r="E13" s="34"/>
      <c r="F13" s="33"/>
      <c r="G13" s="35"/>
      <c r="H13" s="36"/>
    </row>
    <row r="14" spans="1:9" ht="15.75" x14ac:dyDescent="0.25">
      <c r="A14" s="30"/>
      <c r="B14" s="31"/>
      <c r="C14" s="32"/>
      <c r="D14" s="33"/>
      <c r="E14" s="34"/>
      <c r="F14" s="33"/>
      <c r="G14" s="35"/>
      <c r="H14" s="36"/>
    </row>
    <row r="15" spans="1:9" ht="15.75" x14ac:dyDescent="0.25">
      <c r="A15" s="30"/>
      <c r="B15" s="31"/>
      <c r="C15" s="32"/>
      <c r="D15" s="33"/>
      <c r="E15" s="34"/>
      <c r="F15" s="33"/>
      <c r="G15" s="35"/>
      <c r="H15" s="36"/>
    </row>
    <row r="16" spans="1:9" ht="15.75" x14ac:dyDescent="0.25">
      <c r="A16" s="30"/>
      <c r="B16" s="37"/>
      <c r="C16" s="32"/>
      <c r="D16" s="33"/>
      <c r="E16" s="34"/>
      <c r="F16" s="33"/>
      <c r="G16" s="35"/>
      <c r="H16" s="36"/>
    </row>
    <row r="17" spans="1:9" ht="15.75" x14ac:dyDescent="0.25">
      <c r="A17" s="30"/>
      <c r="B17" s="38"/>
      <c r="C17" s="32"/>
      <c r="D17" s="33"/>
      <c r="E17" s="34"/>
      <c r="F17" s="33"/>
      <c r="G17" s="35"/>
      <c r="H17" s="36"/>
    </row>
    <row r="18" spans="1:9" ht="15.75" x14ac:dyDescent="0.25">
      <c r="A18" s="30"/>
      <c r="B18" s="38"/>
      <c r="C18" s="32"/>
      <c r="D18" s="33"/>
      <c r="E18" s="34"/>
      <c r="F18" s="33"/>
      <c r="G18" s="35"/>
      <c r="H18" s="36"/>
    </row>
    <row r="19" spans="1:9" ht="15.75" x14ac:dyDescent="0.25">
      <c r="A19" s="30"/>
      <c r="B19" s="38"/>
      <c r="C19" s="32"/>
      <c r="D19" s="33"/>
      <c r="E19" s="34"/>
      <c r="F19" s="33"/>
      <c r="G19" s="35"/>
      <c r="H19" s="36"/>
    </row>
    <row r="20" spans="1:9" ht="15.75" x14ac:dyDescent="0.25">
      <c r="A20" s="38"/>
      <c r="B20" s="38"/>
      <c r="C20" s="38"/>
      <c r="D20" s="38"/>
      <c r="E20" s="39"/>
      <c r="F20" s="33"/>
      <c r="G20" s="35"/>
      <c r="H20" s="36"/>
    </row>
    <row r="21" spans="1:9" ht="15.75" x14ac:dyDescent="0.25">
      <c r="A21" s="38"/>
      <c r="B21" s="38"/>
      <c r="C21" s="38"/>
      <c r="D21" s="38"/>
      <c r="E21" s="39"/>
      <c r="F21" s="33"/>
      <c r="G21" s="35"/>
      <c r="H21" s="36"/>
    </row>
    <row r="22" spans="1:9" ht="15.75" x14ac:dyDescent="0.25">
      <c r="A22" s="38"/>
      <c r="B22" s="38"/>
      <c r="C22" s="38"/>
      <c r="D22" s="38"/>
      <c r="E22" s="39"/>
      <c r="F22" s="33"/>
      <c r="G22" s="35"/>
      <c r="H22" s="36"/>
    </row>
    <row r="23" spans="1:9" ht="15.75" x14ac:dyDescent="0.25">
      <c r="A23" s="38"/>
      <c r="B23" s="38"/>
      <c r="C23" s="38"/>
      <c r="D23" s="38"/>
      <c r="E23" s="39"/>
      <c r="F23" s="33"/>
      <c r="G23" s="35"/>
      <c r="H23" s="40"/>
    </row>
    <row r="24" spans="1:9" ht="15.75" x14ac:dyDescent="0.25">
      <c r="A24" s="38"/>
      <c r="B24" s="38"/>
      <c r="C24" s="38"/>
      <c r="D24" s="38"/>
      <c r="E24" s="39"/>
      <c r="F24" s="33"/>
      <c r="G24" s="35"/>
      <c r="H24" s="40"/>
    </row>
    <row r="25" spans="1:9" ht="15.75" x14ac:dyDescent="0.25">
      <c r="A25" s="38"/>
      <c r="B25" s="38"/>
      <c r="C25" s="38"/>
      <c r="D25" s="38"/>
      <c r="E25" s="39"/>
      <c r="F25" s="33"/>
      <c r="G25" s="35"/>
      <c r="H25" s="40"/>
    </row>
    <row r="26" spans="1:9" ht="15.75" x14ac:dyDescent="0.25">
      <c r="A26" s="38"/>
      <c r="B26" s="38"/>
      <c r="C26" s="38"/>
      <c r="D26" s="38"/>
      <c r="E26" s="39"/>
      <c r="F26" s="33"/>
      <c r="G26" s="35"/>
      <c r="H26" s="40"/>
    </row>
    <row r="27" spans="1:9" ht="15.75" x14ac:dyDescent="0.25">
      <c r="A27" s="38"/>
      <c r="B27" s="38"/>
      <c r="C27" s="38"/>
      <c r="D27" s="38"/>
      <c r="E27" s="39"/>
      <c r="F27" s="33"/>
      <c r="G27" s="35"/>
      <c r="H27" s="40"/>
    </row>
    <row r="28" spans="1:9" ht="15.75" x14ac:dyDescent="0.25">
      <c r="A28" s="41"/>
      <c r="B28" s="41"/>
      <c r="C28" s="41"/>
      <c r="D28" s="41"/>
      <c r="E28" s="42"/>
      <c r="F28" s="33"/>
      <c r="G28" s="35"/>
      <c r="H28" s="43"/>
    </row>
    <row r="29" spans="1:9" ht="15.75" x14ac:dyDescent="0.25">
      <c r="A29" s="41"/>
      <c r="B29" s="41"/>
      <c r="C29" s="41"/>
      <c r="D29" s="41"/>
      <c r="E29" s="42"/>
      <c r="F29" s="33"/>
      <c r="G29" s="35"/>
      <c r="H29" s="43"/>
    </row>
    <row r="30" spans="1:9" ht="15.75" x14ac:dyDescent="0.25">
      <c r="A30" s="44"/>
      <c r="B30" s="44"/>
      <c r="C30" s="44"/>
      <c r="D30" s="44"/>
      <c r="E30" s="45"/>
      <c r="F30" s="46"/>
      <c r="G30" s="47"/>
      <c r="H30" s="48"/>
    </row>
    <row r="31" spans="1:9" ht="3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sheetProtection algorithmName="SHA-512" hashValue="DwlrrOs80umMQd6AG4gzpcLIcqgrtLoqmuVk1hF7XQDeVy/wfh6oBN7Ez27tMl0RtMwitS6osnmgPX/+0b/g1Q==" saltValue="XIW009GEaNo97x2+qZNYlQ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K16" sqref="K1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15" customHeight="1" x14ac:dyDescent="0.25">
      <c r="A5" s="82" t="s">
        <v>20</v>
      </c>
      <c r="B5" s="82"/>
      <c r="C5" s="77">
        <f>COUNTIF(C9:C100,"Estudar")*$A$7</f>
        <v>2.0833333333333332E-2</v>
      </c>
      <c r="D5" s="77">
        <f t="shared" ref="D5:I5" si="0">COUNTIF(D9:D100,"Estudar")*$A$7</f>
        <v>0.25</v>
      </c>
      <c r="E5" s="77">
        <f t="shared" si="0"/>
        <v>0.20833333333333331</v>
      </c>
      <c r="F5" s="77">
        <f t="shared" si="0"/>
        <v>0.25</v>
      </c>
      <c r="G5" s="77">
        <f t="shared" si="0"/>
        <v>0.14583333333333331</v>
      </c>
      <c r="H5" s="77">
        <f t="shared" si="0"/>
        <v>0.29166666666666663</v>
      </c>
      <c r="I5" s="77">
        <f t="shared" si="0"/>
        <v>2.0833333333333332E-2</v>
      </c>
      <c r="J5" s="81" t="s">
        <v>68</v>
      </c>
      <c r="K5" s="77">
        <f>SUM(C5:I5)</f>
        <v>1.1874999999999998</v>
      </c>
    </row>
    <row r="6" spans="1:11" ht="15" customHeight="1" x14ac:dyDescent="0.25">
      <c r="A6" s="83"/>
      <c r="B6" s="83"/>
      <c r="C6" s="78"/>
      <c r="D6" s="78"/>
      <c r="E6" s="78"/>
      <c r="F6" s="78"/>
      <c r="G6" s="78"/>
      <c r="H6" s="78"/>
      <c r="I6" s="78"/>
      <c r="J6" s="81"/>
      <c r="K6" s="78"/>
    </row>
    <row r="7" spans="1:11" x14ac:dyDescent="0.25">
      <c r="A7" s="99">
        <v>2.0833333333333332E-2</v>
      </c>
      <c r="B7" s="100"/>
      <c r="C7" s="101"/>
      <c r="D7" s="102"/>
      <c r="E7" s="102"/>
      <c r="F7" s="102"/>
      <c r="G7" s="102"/>
      <c r="H7" s="102"/>
      <c r="I7" s="102"/>
      <c r="J7" s="23"/>
      <c r="K7" s="23"/>
    </row>
    <row r="8" spans="1:11" x14ac:dyDescent="0.25">
      <c r="A8" s="79" t="s">
        <v>21</v>
      </c>
      <c r="B8" s="80"/>
      <c r="C8" s="49" t="s">
        <v>22</v>
      </c>
      <c r="D8" s="49" t="s">
        <v>23</v>
      </c>
      <c r="E8" s="49" t="s">
        <v>24</v>
      </c>
      <c r="F8" s="49" t="s">
        <v>25</v>
      </c>
      <c r="G8" s="49" t="s">
        <v>26</v>
      </c>
      <c r="H8" s="49" t="s">
        <v>27</v>
      </c>
      <c r="I8" s="50" t="s">
        <v>28</v>
      </c>
      <c r="J8" s="23"/>
      <c r="K8" s="23"/>
    </row>
    <row r="9" spans="1:11" x14ac:dyDescent="0.25">
      <c r="A9" s="51" t="s">
        <v>29</v>
      </c>
      <c r="B9" s="51" t="s">
        <v>30</v>
      </c>
      <c r="C9" s="52" t="s">
        <v>34</v>
      </c>
      <c r="D9" s="52"/>
      <c r="E9" s="52"/>
      <c r="F9" s="52"/>
      <c r="G9" s="53"/>
      <c r="H9" s="52"/>
      <c r="I9" s="52"/>
      <c r="J9" s="23"/>
      <c r="K9" s="23"/>
    </row>
    <row r="10" spans="1:11" x14ac:dyDescent="0.25">
      <c r="A10" s="51" t="s">
        <v>30</v>
      </c>
      <c r="B10" s="51" t="s">
        <v>31</v>
      </c>
      <c r="C10" s="52"/>
      <c r="D10" s="52"/>
      <c r="E10" s="52" t="s">
        <v>32</v>
      </c>
      <c r="F10" s="52"/>
      <c r="G10" s="52"/>
      <c r="H10" s="52"/>
      <c r="I10" s="52"/>
      <c r="J10" s="23"/>
      <c r="K10" s="23"/>
    </row>
    <row r="11" spans="1:11" x14ac:dyDescent="0.25">
      <c r="A11" s="51" t="s">
        <v>31</v>
      </c>
      <c r="B11" s="51" t="s">
        <v>33</v>
      </c>
      <c r="C11" s="52"/>
      <c r="D11" s="52" t="s">
        <v>32</v>
      </c>
      <c r="E11" s="52" t="s">
        <v>32</v>
      </c>
      <c r="F11" s="52" t="s">
        <v>32</v>
      </c>
      <c r="G11" s="52" t="s">
        <v>32</v>
      </c>
      <c r="H11" s="52" t="s">
        <v>32</v>
      </c>
      <c r="I11" s="52"/>
      <c r="J11" s="23"/>
      <c r="K11" s="23"/>
    </row>
    <row r="12" spans="1:11" x14ac:dyDescent="0.25">
      <c r="A12" s="51" t="s">
        <v>33</v>
      </c>
      <c r="B12" s="51" t="s">
        <v>35</v>
      </c>
      <c r="C12" s="52"/>
      <c r="D12" s="52" t="s">
        <v>32</v>
      </c>
      <c r="E12" s="52" t="s">
        <v>32</v>
      </c>
      <c r="F12" s="52" t="s">
        <v>32</v>
      </c>
      <c r="G12" s="52" t="s">
        <v>32</v>
      </c>
      <c r="H12" s="52" t="s">
        <v>32</v>
      </c>
      <c r="I12" s="52"/>
      <c r="J12" s="23"/>
      <c r="K12" s="23"/>
    </row>
    <row r="13" spans="1:11" x14ac:dyDescent="0.25">
      <c r="A13" s="51" t="s">
        <v>35</v>
      </c>
      <c r="B13" s="51" t="s">
        <v>36</v>
      </c>
      <c r="C13" s="52"/>
      <c r="D13" s="52" t="s">
        <v>32</v>
      </c>
      <c r="E13" s="52"/>
      <c r="F13" s="52" t="s">
        <v>32</v>
      </c>
      <c r="G13" s="52" t="s">
        <v>32</v>
      </c>
      <c r="H13" s="52" t="s">
        <v>32</v>
      </c>
      <c r="I13" s="52"/>
      <c r="J13" s="23"/>
      <c r="K13" s="23"/>
    </row>
    <row r="14" spans="1:11" x14ac:dyDescent="0.25">
      <c r="A14" s="51" t="s">
        <v>36</v>
      </c>
      <c r="B14" s="51" t="s">
        <v>37</v>
      </c>
      <c r="C14" s="52"/>
      <c r="D14" s="52" t="s">
        <v>32</v>
      </c>
      <c r="E14" s="54"/>
      <c r="F14" s="52" t="s">
        <v>32</v>
      </c>
      <c r="G14" s="52" t="s">
        <v>32</v>
      </c>
      <c r="H14" s="52" t="s">
        <v>32</v>
      </c>
      <c r="I14" s="52" t="s">
        <v>32</v>
      </c>
      <c r="J14" s="23"/>
      <c r="K14" s="23"/>
    </row>
    <row r="15" spans="1:11" x14ac:dyDescent="0.25">
      <c r="A15" s="51" t="s">
        <v>37</v>
      </c>
      <c r="B15" s="51" t="s">
        <v>38</v>
      </c>
      <c r="C15" s="52"/>
      <c r="D15" s="54"/>
      <c r="E15" s="52"/>
      <c r="F15" s="54"/>
      <c r="G15" s="54"/>
      <c r="H15" s="52"/>
      <c r="I15" s="52"/>
      <c r="J15" s="23"/>
      <c r="K15" s="23"/>
    </row>
    <row r="16" spans="1:11" x14ac:dyDescent="0.25">
      <c r="A16" s="51" t="s">
        <v>38</v>
      </c>
      <c r="B16" s="51" t="s">
        <v>39</v>
      </c>
      <c r="C16" s="52"/>
      <c r="D16" s="54"/>
      <c r="E16" s="54"/>
      <c r="F16" s="54"/>
      <c r="G16" s="54"/>
      <c r="H16" s="52"/>
      <c r="I16" s="52"/>
      <c r="J16" s="23"/>
      <c r="K16" s="23"/>
    </row>
    <row r="17" spans="1:11" x14ac:dyDescent="0.25">
      <c r="A17" s="51" t="s">
        <v>39</v>
      </c>
      <c r="B17" s="51" t="s">
        <v>40</v>
      </c>
      <c r="C17" s="52"/>
      <c r="D17" s="54"/>
      <c r="E17" s="54"/>
      <c r="F17" s="54"/>
      <c r="G17" s="54"/>
      <c r="H17" s="52"/>
      <c r="I17" s="52"/>
      <c r="J17" s="23"/>
      <c r="K17" s="23"/>
    </row>
    <row r="18" spans="1:11" x14ac:dyDescent="0.25">
      <c r="A18" s="51" t="s">
        <v>40</v>
      </c>
      <c r="B18" s="51" t="s">
        <v>41</v>
      </c>
      <c r="C18" s="52"/>
      <c r="D18" s="54"/>
      <c r="E18" s="54"/>
      <c r="F18" s="54"/>
      <c r="G18" s="54"/>
      <c r="H18" s="52"/>
      <c r="I18" s="52"/>
      <c r="J18" s="23"/>
      <c r="K18" s="23"/>
    </row>
    <row r="19" spans="1:11" x14ac:dyDescent="0.25">
      <c r="A19" s="51" t="s">
        <v>41</v>
      </c>
      <c r="B19" s="51" t="s">
        <v>42</v>
      </c>
      <c r="C19" s="52"/>
      <c r="D19" s="52"/>
      <c r="E19" s="52"/>
      <c r="F19" s="52"/>
      <c r="G19" s="52"/>
      <c r="H19" s="52"/>
      <c r="I19" s="52"/>
      <c r="J19" s="23"/>
      <c r="K19" s="23"/>
    </row>
    <row r="20" spans="1:11" x14ac:dyDescent="0.25">
      <c r="A20" s="51" t="s">
        <v>42</v>
      </c>
      <c r="B20" s="51" t="s">
        <v>43</v>
      </c>
      <c r="C20" s="52"/>
      <c r="D20" s="52"/>
      <c r="E20" s="52"/>
      <c r="F20" s="52"/>
      <c r="G20" s="52"/>
      <c r="H20" s="52"/>
      <c r="I20" s="52"/>
      <c r="J20" s="23"/>
      <c r="K20" s="23"/>
    </row>
    <row r="21" spans="1:11" x14ac:dyDescent="0.25">
      <c r="A21" s="51" t="s">
        <v>43</v>
      </c>
      <c r="B21" s="51" t="s">
        <v>44</v>
      </c>
      <c r="C21" s="52"/>
      <c r="D21" s="52"/>
      <c r="E21" s="52"/>
      <c r="F21" s="52"/>
      <c r="G21" s="52"/>
      <c r="H21" s="55"/>
      <c r="I21" s="52"/>
      <c r="J21" s="23"/>
      <c r="K21" s="23"/>
    </row>
    <row r="22" spans="1:11" x14ac:dyDescent="0.25">
      <c r="A22" s="51" t="s">
        <v>44</v>
      </c>
      <c r="B22" s="51" t="s">
        <v>45</v>
      </c>
      <c r="C22" s="52"/>
      <c r="D22" s="52"/>
      <c r="E22" s="55"/>
      <c r="F22" s="52"/>
      <c r="G22" s="52"/>
      <c r="H22" s="55"/>
      <c r="I22" s="52"/>
      <c r="J22" s="23"/>
      <c r="K22" s="23"/>
    </row>
    <row r="23" spans="1:11" x14ac:dyDescent="0.25">
      <c r="A23" s="51" t="s">
        <v>45</v>
      </c>
      <c r="B23" s="51" t="s">
        <v>46</v>
      </c>
      <c r="C23" s="52"/>
      <c r="D23" s="52"/>
      <c r="E23" s="55"/>
      <c r="F23" s="52"/>
      <c r="G23" s="52"/>
      <c r="H23" s="55"/>
      <c r="I23" s="52"/>
      <c r="J23" s="23"/>
      <c r="K23" s="23"/>
    </row>
    <row r="24" spans="1:11" x14ac:dyDescent="0.25">
      <c r="A24" s="51" t="s">
        <v>46</v>
      </c>
      <c r="B24" s="51" t="s">
        <v>47</v>
      </c>
      <c r="C24" s="52"/>
      <c r="D24" s="52"/>
      <c r="E24" s="55"/>
      <c r="F24" s="52"/>
      <c r="G24" s="52"/>
      <c r="H24" s="52" t="s">
        <v>32</v>
      </c>
      <c r="I24" s="52"/>
      <c r="J24" s="23"/>
      <c r="K24" s="23"/>
    </row>
    <row r="25" spans="1:11" x14ac:dyDescent="0.25">
      <c r="A25" s="51" t="s">
        <v>47</v>
      </c>
      <c r="B25" s="51" t="s">
        <v>48</v>
      </c>
      <c r="C25" s="52"/>
      <c r="D25" s="55"/>
      <c r="E25" s="55"/>
      <c r="F25" s="55"/>
      <c r="G25" s="55"/>
      <c r="H25" s="52" t="s">
        <v>32</v>
      </c>
      <c r="I25" s="52"/>
      <c r="J25" s="23"/>
      <c r="K25" s="23"/>
    </row>
    <row r="26" spans="1:11" x14ac:dyDescent="0.25">
      <c r="A26" s="51" t="s">
        <v>48</v>
      </c>
      <c r="B26" s="51" t="s">
        <v>49</v>
      </c>
      <c r="C26" s="52"/>
      <c r="D26" s="55"/>
      <c r="E26" s="55"/>
      <c r="F26" s="55"/>
      <c r="G26" s="55"/>
      <c r="H26" s="52" t="s">
        <v>32</v>
      </c>
      <c r="I26" s="52"/>
      <c r="J26" s="23"/>
      <c r="K26" s="23"/>
    </row>
    <row r="27" spans="1:11" x14ac:dyDescent="0.25">
      <c r="A27" s="51" t="s">
        <v>49</v>
      </c>
      <c r="B27" s="51" t="s">
        <v>50</v>
      </c>
      <c r="C27" s="52"/>
      <c r="D27" s="55"/>
      <c r="E27" s="55"/>
      <c r="F27" s="55"/>
      <c r="G27" s="55"/>
      <c r="H27" s="52" t="s">
        <v>32</v>
      </c>
      <c r="I27" s="55"/>
      <c r="J27" s="23"/>
      <c r="K27" s="23"/>
    </row>
    <row r="28" spans="1:11" x14ac:dyDescent="0.25">
      <c r="A28" s="51" t="s">
        <v>50</v>
      </c>
      <c r="B28" s="51" t="s">
        <v>51</v>
      </c>
      <c r="C28" s="52"/>
      <c r="D28" s="55"/>
      <c r="E28" s="55"/>
      <c r="F28" s="55"/>
      <c r="G28" s="55"/>
      <c r="H28" s="52" t="s">
        <v>32</v>
      </c>
      <c r="I28" s="55"/>
      <c r="J28" s="23"/>
      <c r="K28" s="23"/>
    </row>
    <row r="29" spans="1:11" x14ac:dyDescent="0.25">
      <c r="A29" s="51" t="s">
        <v>51</v>
      </c>
      <c r="B29" s="51" t="s">
        <v>52</v>
      </c>
      <c r="C29" s="52"/>
      <c r="D29" s="55"/>
      <c r="E29" s="52"/>
      <c r="F29" s="55"/>
      <c r="G29" s="55"/>
      <c r="H29" s="52" t="s">
        <v>32</v>
      </c>
      <c r="I29" s="55"/>
      <c r="J29" s="23"/>
      <c r="K29" s="23"/>
    </row>
    <row r="30" spans="1:11" x14ac:dyDescent="0.25">
      <c r="A30" s="51" t="s">
        <v>52</v>
      </c>
      <c r="B30" s="51" t="s">
        <v>53</v>
      </c>
      <c r="C30" s="52"/>
      <c r="D30" s="55"/>
      <c r="E30" s="52"/>
      <c r="F30" s="55"/>
      <c r="G30" s="55"/>
      <c r="H30" s="52" t="s">
        <v>32</v>
      </c>
      <c r="I30" s="55"/>
      <c r="J30" s="23"/>
      <c r="K30" s="23"/>
    </row>
    <row r="31" spans="1:11" x14ac:dyDescent="0.25">
      <c r="A31" s="51" t="s">
        <v>53</v>
      </c>
      <c r="B31" s="51" t="s">
        <v>54</v>
      </c>
      <c r="C31" s="52"/>
      <c r="D31" s="55"/>
      <c r="E31" s="52"/>
      <c r="F31" s="55"/>
      <c r="G31" s="55"/>
      <c r="H31" s="52" t="s">
        <v>32</v>
      </c>
      <c r="I31" s="55"/>
      <c r="J31" s="23"/>
      <c r="K31" s="23"/>
    </row>
    <row r="32" spans="1:11" x14ac:dyDescent="0.25">
      <c r="A32" s="51" t="s">
        <v>54</v>
      </c>
      <c r="B32" s="51" t="s">
        <v>55</v>
      </c>
      <c r="C32" s="52"/>
      <c r="D32" s="55"/>
      <c r="E32" s="55"/>
      <c r="F32" s="55"/>
      <c r="G32" s="55"/>
      <c r="H32" s="52" t="s">
        <v>32</v>
      </c>
      <c r="I32" s="55"/>
      <c r="J32" s="23"/>
      <c r="K32" s="23"/>
    </row>
    <row r="33" spans="1:11" x14ac:dyDescent="0.25">
      <c r="A33" s="51" t="s">
        <v>55</v>
      </c>
      <c r="B33" s="51" t="s">
        <v>56</v>
      </c>
      <c r="C33" s="52"/>
      <c r="D33" s="55"/>
      <c r="E33" s="52" t="s">
        <v>32</v>
      </c>
      <c r="F33" s="55"/>
      <c r="G33" s="55"/>
      <c r="H33" s="52" t="s">
        <v>32</v>
      </c>
      <c r="I33" s="52"/>
      <c r="J33" s="23"/>
      <c r="K33" s="23"/>
    </row>
    <row r="34" spans="1:11" x14ac:dyDescent="0.25">
      <c r="A34" s="51" t="s">
        <v>56</v>
      </c>
      <c r="B34" s="51" t="s">
        <v>57</v>
      </c>
      <c r="C34" s="52"/>
      <c r="D34" s="55"/>
      <c r="E34" s="52" t="s">
        <v>32</v>
      </c>
      <c r="F34" s="55"/>
      <c r="G34" s="55"/>
      <c r="H34" s="52"/>
      <c r="I34" s="55"/>
      <c r="J34" s="23"/>
      <c r="K34" s="23"/>
    </row>
    <row r="35" spans="1:11" x14ac:dyDescent="0.25">
      <c r="A35" s="51" t="s">
        <v>57</v>
      </c>
      <c r="B35" s="51" t="s">
        <v>58</v>
      </c>
      <c r="C35" s="52"/>
      <c r="D35" s="55"/>
      <c r="E35" s="52" t="s">
        <v>32</v>
      </c>
      <c r="F35" s="55"/>
      <c r="G35" s="55"/>
      <c r="H35" s="52"/>
      <c r="I35" s="55"/>
      <c r="J35" s="23"/>
      <c r="K35" s="23"/>
    </row>
    <row r="36" spans="1:11" x14ac:dyDescent="0.25">
      <c r="A36" s="51" t="s">
        <v>58</v>
      </c>
      <c r="B36" s="51" t="s">
        <v>55</v>
      </c>
      <c r="C36" s="52"/>
      <c r="D36" s="52" t="s">
        <v>32</v>
      </c>
      <c r="E36" s="52" t="s">
        <v>32</v>
      </c>
      <c r="F36" s="52" t="s">
        <v>32</v>
      </c>
      <c r="G36" s="52" t="s">
        <v>32</v>
      </c>
      <c r="H36" s="55"/>
      <c r="I36" s="55"/>
      <c r="J36" s="23"/>
      <c r="K36" s="23"/>
    </row>
    <row r="37" spans="1:11" x14ac:dyDescent="0.25">
      <c r="A37" s="51" t="s">
        <v>55</v>
      </c>
      <c r="B37" s="51" t="s">
        <v>56</v>
      </c>
      <c r="C37" s="52"/>
      <c r="D37" s="52" t="s">
        <v>32</v>
      </c>
      <c r="E37" s="52" t="s">
        <v>32</v>
      </c>
      <c r="F37" s="52" t="s">
        <v>32</v>
      </c>
      <c r="G37" s="52" t="s">
        <v>32</v>
      </c>
      <c r="H37" s="55"/>
      <c r="I37" s="55"/>
      <c r="J37" s="23"/>
      <c r="K37" s="23"/>
    </row>
    <row r="38" spans="1:11" x14ac:dyDescent="0.25">
      <c r="A38" s="51" t="s">
        <v>56</v>
      </c>
      <c r="B38" s="51" t="s">
        <v>57</v>
      </c>
      <c r="C38" s="52"/>
      <c r="D38" s="52" t="s">
        <v>32</v>
      </c>
      <c r="E38" s="52" t="s">
        <v>32</v>
      </c>
      <c r="F38" s="52" t="s">
        <v>32</v>
      </c>
      <c r="G38" s="52" t="s">
        <v>32</v>
      </c>
      <c r="H38" s="55"/>
      <c r="I38" s="55"/>
      <c r="J38" s="23"/>
      <c r="K38" s="23"/>
    </row>
    <row r="39" spans="1:11" x14ac:dyDescent="0.25">
      <c r="A39" s="51" t="s">
        <v>57</v>
      </c>
      <c r="B39" s="51" t="s">
        <v>58</v>
      </c>
      <c r="C39" s="52"/>
      <c r="D39" s="52" t="s">
        <v>32</v>
      </c>
      <c r="E39" s="52" t="s">
        <v>32</v>
      </c>
      <c r="F39" s="52" t="s">
        <v>32</v>
      </c>
      <c r="G39" s="52"/>
      <c r="H39" s="55"/>
      <c r="I39" s="55"/>
      <c r="J39" s="23"/>
      <c r="K39" s="23"/>
    </row>
    <row r="40" spans="1:11" x14ac:dyDescent="0.25">
      <c r="A40" s="51" t="s">
        <v>58</v>
      </c>
      <c r="B40" s="51" t="s">
        <v>59</v>
      </c>
      <c r="C40" s="52"/>
      <c r="D40" s="52" t="s">
        <v>32</v>
      </c>
      <c r="E40" s="52"/>
      <c r="F40" s="52" t="s">
        <v>32</v>
      </c>
      <c r="G40" s="52"/>
      <c r="H40" s="55"/>
      <c r="I40" s="55"/>
      <c r="J40" s="23"/>
      <c r="K40" s="23"/>
    </row>
    <row r="41" spans="1:11" x14ac:dyDescent="0.25">
      <c r="A41" s="51" t="s">
        <v>59</v>
      </c>
      <c r="B41" s="51" t="s">
        <v>60</v>
      </c>
      <c r="C41" s="52"/>
      <c r="D41" s="52" t="s">
        <v>32</v>
      </c>
      <c r="E41" s="55"/>
      <c r="F41" s="52" t="s">
        <v>32</v>
      </c>
      <c r="G41" s="52"/>
      <c r="H41" s="55"/>
      <c r="I41" s="55"/>
      <c r="J41" s="23"/>
      <c r="K41" s="23"/>
    </row>
    <row r="42" spans="1:11" x14ac:dyDescent="0.25">
      <c r="A42" s="51" t="s">
        <v>60</v>
      </c>
      <c r="B42" s="51" t="s">
        <v>61</v>
      </c>
      <c r="C42" s="52"/>
      <c r="D42" s="52" t="s">
        <v>32</v>
      </c>
      <c r="E42" s="55"/>
      <c r="F42" s="52" t="s">
        <v>32</v>
      </c>
      <c r="G42" s="52"/>
      <c r="H42" s="55"/>
      <c r="I42" s="55"/>
      <c r="J42" s="23"/>
      <c r="K42" s="23"/>
    </row>
    <row r="43" spans="1:11" x14ac:dyDescent="0.25">
      <c r="A43" s="51" t="s">
        <v>61</v>
      </c>
      <c r="B43" s="51" t="s">
        <v>62</v>
      </c>
      <c r="C43" s="52"/>
      <c r="D43" s="52" t="s">
        <v>32</v>
      </c>
      <c r="E43" s="55"/>
      <c r="F43" s="52" t="s">
        <v>32</v>
      </c>
      <c r="G43" s="52"/>
      <c r="H43" s="55"/>
      <c r="I43" s="55"/>
      <c r="J43" s="23"/>
      <c r="K43" s="23"/>
    </row>
    <row r="44" spans="1:11" x14ac:dyDescent="0.25">
      <c r="A44" s="51" t="s">
        <v>62</v>
      </c>
      <c r="B44" s="51" t="s">
        <v>63</v>
      </c>
      <c r="C44" s="52"/>
      <c r="D44" s="55"/>
      <c r="E44" s="52"/>
      <c r="F44" s="56"/>
      <c r="G44" s="55"/>
      <c r="H44" s="55"/>
      <c r="I44" s="55"/>
      <c r="J44" s="23"/>
      <c r="K44" s="23"/>
    </row>
    <row r="45" spans="1:11" x14ac:dyDescent="0.25">
      <c r="A45" s="51" t="s">
        <v>63</v>
      </c>
      <c r="B45" s="51" t="s">
        <v>64</v>
      </c>
      <c r="C45" s="52"/>
      <c r="D45" s="55"/>
      <c r="E45" s="52"/>
      <c r="F45" s="56"/>
      <c r="G45" s="55"/>
      <c r="H45" s="55"/>
      <c r="I45" s="55"/>
      <c r="J45" s="23"/>
      <c r="K45" s="23"/>
    </row>
    <row r="46" spans="1:11" x14ac:dyDescent="0.25">
      <c r="A46" s="51" t="s">
        <v>64</v>
      </c>
      <c r="B46" s="51" t="s">
        <v>65</v>
      </c>
      <c r="C46" s="52"/>
      <c r="D46" s="55"/>
      <c r="E46" s="52"/>
      <c r="F46" s="56"/>
      <c r="G46" s="55"/>
      <c r="H46" s="55"/>
      <c r="I46" s="55"/>
      <c r="J46" s="23"/>
      <c r="K46" s="23"/>
    </row>
    <row r="47" spans="1:11" x14ac:dyDescent="0.25">
      <c r="A47" s="51" t="s">
        <v>65</v>
      </c>
      <c r="B47" s="51" t="s">
        <v>66</v>
      </c>
      <c r="C47" s="52"/>
      <c r="D47" s="55"/>
      <c r="E47" s="55"/>
      <c r="F47" s="56"/>
      <c r="G47" s="55"/>
      <c r="H47" s="55"/>
      <c r="I47" s="55"/>
      <c r="J47" s="23"/>
      <c r="K47" s="23"/>
    </row>
    <row r="48" spans="1:11" x14ac:dyDescent="0.25">
      <c r="A48" s="51" t="s">
        <v>66</v>
      </c>
      <c r="B48" s="51" t="s">
        <v>67</v>
      </c>
      <c r="C48" s="52"/>
      <c r="D48" s="55"/>
      <c r="E48" s="55"/>
      <c r="F48" s="56"/>
      <c r="G48" s="55"/>
      <c r="H48" s="55"/>
      <c r="I48" s="55"/>
      <c r="J48" s="23"/>
      <c r="K48" s="23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</sheetData>
  <sheetProtection algorithmName="SHA-512" hashValue="y4yCmumrDQ/tBZSn3aONFKoYGOBe4GFN1QffYjbR6rPKkOHbNB9U06sPZUD3cynMiy0Sol8dUMOJzr/D4tUnUA==" saltValue="NPscTzJhbSPFoKp2RnRW1g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showGridLines="0" tabSelected="1" workbookViewId="0">
      <selection activeCell="C14" sqref="C14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1" t="s">
        <v>0</v>
      </c>
      <c r="B6" s="22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SUM(G7:G30)</f>
        <v>0.99999999999999911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SUM(L7:L30)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SUM(Q7:Q30)</f>
        <v>0.99999999999999911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SUM(V7:V30)</f>
        <v>0.99999999999999911</v>
      </c>
      <c r="W6" s="19">
        <f>SUM(W7:W30)</f>
        <v>2.9999999999999991</v>
      </c>
    </row>
    <row r="7" spans="1:23" s="23" customFormat="1" x14ac:dyDescent="0.25">
      <c r="A7" s="57">
        <v>1</v>
      </c>
      <c r="B7" s="57" t="str">
        <f>Cronograma!B10</f>
        <v xml:space="preserve">Conhecimentos Específicos </v>
      </c>
      <c r="C7" s="85"/>
      <c r="D7" s="58">
        <v>43249</v>
      </c>
      <c r="E7" s="59">
        <v>0.29166666666666669</v>
      </c>
      <c r="F7" s="59">
        <v>0.33333333333333331</v>
      </c>
      <c r="G7" s="60">
        <f>F7-E7</f>
        <v>4.166666666666663E-2</v>
      </c>
      <c r="H7" s="61">
        <f t="shared" ref="H7" si="0">IF(D7="","",D7+DAY(1))</f>
        <v>43250</v>
      </c>
      <c r="I7" s="61" t="s">
        <v>83</v>
      </c>
      <c r="J7" s="62">
        <v>0.29166666666666669</v>
      </c>
      <c r="K7" s="62">
        <v>0.33333333333333331</v>
      </c>
      <c r="L7" s="60">
        <f>IF(I7="sim",K7-J7,0)</f>
        <v>0</v>
      </c>
      <c r="M7" s="63">
        <f>IF(D7="","",D7+DAY(7))</f>
        <v>43256</v>
      </c>
      <c r="N7" s="64" t="s">
        <v>84</v>
      </c>
      <c r="O7" s="65">
        <v>0.29166666666666669</v>
      </c>
      <c r="P7" s="65">
        <v>0.33333333333333331</v>
      </c>
      <c r="Q7" s="60">
        <f>IF(N7="sim",P7-O7,0)</f>
        <v>4.166666666666663E-2</v>
      </c>
      <c r="R7" s="66">
        <f>IF(D7="","",D7+DAY(15))</f>
        <v>43264</v>
      </c>
      <c r="S7" s="61" t="s">
        <v>84</v>
      </c>
      <c r="T7" s="59">
        <v>0.29166666666666669</v>
      </c>
      <c r="U7" s="59">
        <v>0.33333333333333331</v>
      </c>
      <c r="V7" s="60">
        <f>IF(S7="sim",U7-T7,0)</f>
        <v>4.166666666666663E-2</v>
      </c>
      <c r="W7" s="67">
        <f>G7+L7+Q7+V7</f>
        <v>0.12499999999999989</v>
      </c>
    </row>
    <row r="8" spans="1:23" s="23" customFormat="1" ht="30" x14ac:dyDescent="0.25">
      <c r="A8" s="84"/>
      <c r="B8" s="84"/>
      <c r="C8" s="86" t="s">
        <v>97</v>
      </c>
      <c r="D8" s="58">
        <v>43250</v>
      </c>
      <c r="E8" s="59">
        <v>0.29166666666666669</v>
      </c>
      <c r="F8" s="59">
        <v>0.33333333333333331</v>
      </c>
      <c r="G8" s="60">
        <f t="shared" ref="G8:G30" si="1">F8-E8</f>
        <v>4.166666666666663E-2</v>
      </c>
      <c r="H8" s="61">
        <f t="shared" ref="H8:H30" si="2">IF(D8="","",D8+DAY(1))</f>
        <v>43251</v>
      </c>
      <c r="I8" s="61" t="s">
        <v>83</v>
      </c>
      <c r="J8" s="62">
        <v>0.29166666666666669</v>
      </c>
      <c r="K8" s="62">
        <v>0.33333333333333331</v>
      </c>
      <c r="L8" s="60">
        <f t="shared" ref="L8:L30" si="3">IF(I8="sim",K8-J8,0)</f>
        <v>0</v>
      </c>
      <c r="M8" s="63">
        <f t="shared" ref="M8:M30" si="4">IF(D8="","",D8+DAY(7))</f>
        <v>43257</v>
      </c>
      <c r="N8" s="64" t="s">
        <v>84</v>
      </c>
      <c r="O8" s="65">
        <v>0.29166666666666669</v>
      </c>
      <c r="P8" s="65">
        <v>0.33333333333333331</v>
      </c>
      <c r="Q8" s="60">
        <f t="shared" ref="Q8:Q30" si="5">IF(N8="sim",P8-O8,0)</f>
        <v>4.166666666666663E-2</v>
      </c>
      <c r="R8" s="66">
        <f t="shared" ref="R8:R30" si="6">IF(D8="","",D8+DAY(15))</f>
        <v>43265</v>
      </c>
      <c r="S8" s="61" t="s">
        <v>84</v>
      </c>
      <c r="T8" s="59">
        <v>0.29166666666666669</v>
      </c>
      <c r="U8" s="59">
        <v>0.33333333333333331</v>
      </c>
      <c r="V8" s="60">
        <f t="shared" ref="V8:V30" si="7">IF(S8="sim",U8-T8,0)</f>
        <v>4.166666666666663E-2</v>
      </c>
      <c r="W8" s="67">
        <f t="shared" ref="W8:W30" si="8">G8+L8+Q8+V8</f>
        <v>0.12499999999999989</v>
      </c>
    </row>
    <row r="9" spans="1:23" s="23" customFormat="1" x14ac:dyDescent="0.25">
      <c r="A9" s="84"/>
      <c r="B9" s="84"/>
      <c r="C9" s="86"/>
      <c r="D9" s="58">
        <v>43251</v>
      </c>
      <c r="E9" s="59">
        <v>0.29166666666666669</v>
      </c>
      <c r="F9" s="59">
        <v>0.33333333333333331</v>
      </c>
      <c r="G9" s="60">
        <f t="shared" si="1"/>
        <v>4.166666666666663E-2</v>
      </c>
      <c r="H9" s="61">
        <f t="shared" si="2"/>
        <v>43252</v>
      </c>
      <c r="I9" s="61" t="s">
        <v>83</v>
      </c>
      <c r="J9" s="62">
        <v>0.29166666666666669</v>
      </c>
      <c r="K9" s="62">
        <v>0.33333333333333331</v>
      </c>
      <c r="L9" s="60">
        <f t="shared" si="3"/>
        <v>0</v>
      </c>
      <c r="M9" s="63">
        <f t="shared" si="4"/>
        <v>43258</v>
      </c>
      <c r="N9" s="64" t="s">
        <v>84</v>
      </c>
      <c r="O9" s="65">
        <v>0.29166666666666669</v>
      </c>
      <c r="P9" s="65">
        <v>0.33333333333333331</v>
      </c>
      <c r="Q9" s="60">
        <f t="shared" si="5"/>
        <v>4.166666666666663E-2</v>
      </c>
      <c r="R9" s="66">
        <f t="shared" si="6"/>
        <v>43266</v>
      </c>
      <c r="S9" s="61" t="s">
        <v>84</v>
      </c>
      <c r="T9" s="59">
        <v>0.29166666666666669</v>
      </c>
      <c r="U9" s="59">
        <v>0.33333333333333331</v>
      </c>
      <c r="V9" s="60">
        <f t="shared" si="7"/>
        <v>4.166666666666663E-2</v>
      </c>
      <c r="W9" s="67">
        <f t="shared" si="8"/>
        <v>0.12499999999999989</v>
      </c>
    </row>
    <row r="10" spans="1:23" s="23" customFormat="1" ht="60" x14ac:dyDescent="0.25">
      <c r="A10" s="84"/>
      <c r="B10" s="84"/>
      <c r="C10" s="86" t="s">
        <v>98</v>
      </c>
      <c r="D10" s="58">
        <v>43252</v>
      </c>
      <c r="E10" s="59">
        <v>0.29166666666666669</v>
      </c>
      <c r="F10" s="59">
        <v>0.33333333333333331</v>
      </c>
      <c r="G10" s="60">
        <f t="shared" si="1"/>
        <v>4.166666666666663E-2</v>
      </c>
      <c r="H10" s="61">
        <f t="shared" si="2"/>
        <v>43253</v>
      </c>
      <c r="I10" s="61" t="s">
        <v>83</v>
      </c>
      <c r="J10" s="62">
        <v>0.29166666666666669</v>
      </c>
      <c r="K10" s="62">
        <v>0.33333333333333331</v>
      </c>
      <c r="L10" s="60">
        <f t="shared" si="3"/>
        <v>0</v>
      </c>
      <c r="M10" s="63">
        <f t="shared" si="4"/>
        <v>43259</v>
      </c>
      <c r="N10" s="64" t="s">
        <v>84</v>
      </c>
      <c r="O10" s="65">
        <v>0.29166666666666669</v>
      </c>
      <c r="P10" s="65">
        <v>0.33333333333333331</v>
      </c>
      <c r="Q10" s="60">
        <f t="shared" si="5"/>
        <v>4.166666666666663E-2</v>
      </c>
      <c r="R10" s="66">
        <f t="shared" si="6"/>
        <v>43267</v>
      </c>
      <c r="S10" s="61" t="s">
        <v>84</v>
      </c>
      <c r="T10" s="59">
        <v>0.29166666666666669</v>
      </c>
      <c r="U10" s="59">
        <v>0.33333333333333331</v>
      </c>
      <c r="V10" s="60">
        <f t="shared" si="7"/>
        <v>4.166666666666663E-2</v>
      </c>
      <c r="W10" s="67">
        <f t="shared" si="8"/>
        <v>0.12499999999999989</v>
      </c>
    </row>
    <row r="11" spans="1:23" s="23" customFormat="1" x14ac:dyDescent="0.25">
      <c r="A11" s="84"/>
      <c r="B11" s="84"/>
      <c r="C11" s="86"/>
      <c r="D11" s="58">
        <v>43253</v>
      </c>
      <c r="E11" s="59">
        <v>0.29166666666666669</v>
      </c>
      <c r="F11" s="59">
        <v>0.33333333333333331</v>
      </c>
      <c r="G11" s="60">
        <f t="shared" si="1"/>
        <v>4.166666666666663E-2</v>
      </c>
      <c r="H11" s="61">
        <f t="shared" si="2"/>
        <v>43254</v>
      </c>
      <c r="I11" s="61" t="s">
        <v>83</v>
      </c>
      <c r="J11" s="62">
        <v>0.29166666666666669</v>
      </c>
      <c r="K11" s="62">
        <v>0.33333333333333331</v>
      </c>
      <c r="L11" s="60">
        <f t="shared" si="3"/>
        <v>0</v>
      </c>
      <c r="M11" s="63">
        <f t="shared" si="4"/>
        <v>43260</v>
      </c>
      <c r="N11" s="64" t="s">
        <v>84</v>
      </c>
      <c r="O11" s="65">
        <v>0.29166666666666669</v>
      </c>
      <c r="P11" s="65">
        <v>0.33333333333333331</v>
      </c>
      <c r="Q11" s="60">
        <f t="shared" si="5"/>
        <v>4.166666666666663E-2</v>
      </c>
      <c r="R11" s="66">
        <f t="shared" si="6"/>
        <v>43268</v>
      </c>
      <c r="S11" s="61" t="s">
        <v>84</v>
      </c>
      <c r="T11" s="59">
        <v>0.29166666666666669</v>
      </c>
      <c r="U11" s="59">
        <v>0.33333333333333331</v>
      </c>
      <c r="V11" s="60">
        <f t="shared" si="7"/>
        <v>4.166666666666663E-2</v>
      </c>
      <c r="W11" s="67">
        <f t="shared" si="8"/>
        <v>0.12499999999999989</v>
      </c>
    </row>
    <row r="12" spans="1:23" s="23" customFormat="1" ht="90" x14ac:dyDescent="0.25">
      <c r="A12" s="84"/>
      <c r="B12" s="84"/>
      <c r="C12" s="86" t="s">
        <v>99</v>
      </c>
      <c r="D12" s="58">
        <v>43254</v>
      </c>
      <c r="E12" s="59">
        <v>0.29166666666666669</v>
      </c>
      <c r="F12" s="59">
        <v>0.33333333333333331</v>
      </c>
      <c r="G12" s="60">
        <f t="shared" si="1"/>
        <v>4.166666666666663E-2</v>
      </c>
      <c r="H12" s="61">
        <f t="shared" si="2"/>
        <v>43255</v>
      </c>
      <c r="I12" s="61" t="s">
        <v>83</v>
      </c>
      <c r="J12" s="62">
        <v>0.29166666666666669</v>
      </c>
      <c r="K12" s="62">
        <v>0.33333333333333331</v>
      </c>
      <c r="L12" s="60">
        <f t="shared" si="3"/>
        <v>0</v>
      </c>
      <c r="M12" s="63">
        <f t="shared" si="4"/>
        <v>43261</v>
      </c>
      <c r="N12" s="64" t="s">
        <v>84</v>
      </c>
      <c r="O12" s="65">
        <v>0.29166666666666669</v>
      </c>
      <c r="P12" s="65">
        <v>0.33333333333333331</v>
      </c>
      <c r="Q12" s="60">
        <f t="shared" si="5"/>
        <v>4.166666666666663E-2</v>
      </c>
      <c r="R12" s="66">
        <f t="shared" si="6"/>
        <v>43269</v>
      </c>
      <c r="S12" s="61" t="s">
        <v>84</v>
      </c>
      <c r="T12" s="59">
        <v>0.29166666666666669</v>
      </c>
      <c r="U12" s="59">
        <v>0.33333333333333331</v>
      </c>
      <c r="V12" s="60">
        <f t="shared" si="7"/>
        <v>4.166666666666663E-2</v>
      </c>
      <c r="W12" s="67">
        <f t="shared" si="8"/>
        <v>0.12499999999999989</v>
      </c>
    </row>
    <row r="13" spans="1:23" s="23" customFormat="1" x14ac:dyDescent="0.25">
      <c r="A13" s="84"/>
      <c r="B13" s="84"/>
      <c r="C13" s="86"/>
      <c r="D13" s="58">
        <v>43255</v>
      </c>
      <c r="E13" s="59">
        <v>0.29166666666666669</v>
      </c>
      <c r="F13" s="59">
        <v>0.33333333333333331</v>
      </c>
      <c r="G13" s="60">
        <f t="shared" si="1"/>
        <v>4.166666666666663E-2</v>
      </c>
      <c r="H13" s="61">
        <f t="shared" si="2"/>
        <v>43256</v>
      </c>
      <c r="I13" s="61" t="s">
        <v>83</v>
      </c>
      <c r="J13" s="62">
        <v>0.29166666666666669</v>
      </c>
      <c r="K13" s="62">
        <v>0.33333333333333331</v>
      </c>
      <c r="L13" s="60">
        <f t="shared" si="3"/>
        <v>0</v>
      </c>
      <c r="M13" s="63">
        <f t="shared" si="4"/>
        <v>43262</v>
      </c>
      <c r="N13" s="64" t="s">
        <v>84</v>
      </c>
      <c r="O13" s="65">
        <v>0.29166666666666669</v>
      </c>
      <c r="P13" s="65">
        <v>0.33333333333333331</v>
      </c>
      <c r="Q13" s="60">
        <f t="shared" si="5"/>
        <v>4.166666666666663E-2</v>
      </c>
      <c r="R13" s="66">
        <f t="shared" si="6"/>
        <v>43270</v>
      </c>
      <c r="S13" s="61" t="s">
        <v>84</v>
      </c>
      <c r="T13" s="59">
        <v>0.29166666666666669</v>
      </c>
      <c r="U13" s="59">
        <v>0.33333333333333331</v>
      </c>
      <c r="V13" s="60">
        <f t="shared" si="7"/>
        <v>4.166666666666663E-2</v>
      </c>
      <c r="W13" s="67">
        <f t="shared" si="8"/>
        <v>0.12499999999999989</v>
      </c>
    </row>
    <row r="14" spans="1:23" s="23" customFormat="1" ht="120" x14ac:dyDescent="0.25">
      <c r="A14" s="84"/>
      <c r="B14" s="84"/>
      <c r="C14" s="86" t="s">
        <v>100</v>
      </c>
      <c r="D14" s="58">
        <v>43256</v>
      </c>
      <c r="E14" s="59">
        <v>0.29166666666666669</v>
      </c>
      <c r="F14" s="59">
        <v>0.33333333333333331</v>
      </c>
      <c r="G14" s="60">
        <f t="shared" si="1"/>
        <v>4.166666666666663E-2</v>
      </c>
      <c r="H14" s="61">
        <f t="shared" si="2"/>
        <v>43257</v>
      </c>
      <c r="I14" s="61" t="s">
        <v>83</v>
      </c>
      <c r="J14" s="62">
        <v>0.29166666666666669</v>
      </c>
      <c r="K14" s="62">
        <v>0.33333333333333331</v>
      </c>
      <c r="L14" s="60">
        <f t="shared" si="3"/>
        <v>0</v>
      </c>
      <c r="M14" s="63">
        <f t="shared" si="4"/>
        <v>43263</v>
      </c>
      <c r="N14" s="64" t="s">
        <v>84</v>
      </c>
      <c r="O14" s="65">
        <v>0.29166666666666669</v>
      </c>
      <c r="P14" s="65">
        <v>0.33333333333333331</v>
      </c>
      <c r="Q14" s="60">
        <f t="shared" si="5"/>
        <v>4.166666666666663E-2</v>
      </c>
      <c r="R14" s="66">
        <f t="shared" si="6"/>
        <v>43271</v>
      </c>
      <c r="S14" s="61" t="s">
        <v>84</v>
      </c>
      <c r="T14" s="59">
        <v>0.29166666666666669</v>
      </c>
      <c r="U14" s="59">
        <v>0.33333333333333331</v>
      </c>
      <c r="V14" s="60">
        <f t="shared" si="7"/>
        <v>4.166666666666663E-2</v>
      </c>
      <c r="W14" s="67">
        <f t="shared" si="8"/>
        <v>0.12499999999999989</v>
      </c>
    </row>
    <row r="15" spans="1:23" s="23" customFormat="1" x14ac:dyDescent="0.25">
      <c r="A15" s="84"/>
      <c r="B15" s="84"/>
      <c r="C15" s="86"/>
      <c r="D15" s="58">
        <v>43257</v>
      </c>
      <c r="E15" s="59">
        <v>0.29166666666666669</v>
      </c>
      <c r="F15" s="59">
        <v>0.33333333333333331</v>
      </c>
      <c r="G15" s="60">
        <f t="shared" si="1"/>
        <v>4.166666666666663E-2</v>
      </c>
      <c r="H15" s="61">
        <f t="shared" si="2"/>
        <v>43258</v>
      </c>
      <c r="I15" s="61" t="s">
        <v>83</v>
      </c>
      <c r="J15" s="62">
        <v>0.29166666666666669</v>
      </c>
      <c r="K15" s="62">
        <v>0.33333333333333331</v>
      </c>
      <c r="L15" s="60">
        <f t="shared" si="3"/>
        <v>0</v>
      </c>
      <c r="M15" s="63">
        <f t="shared" si="4"/>
        <v>43264</v>
      </c>
      <c r="N15" s="64" t="s">
        <v>84</v>
      </c>
      <c r="O15" s="65">
        <v>0.29166666666666669</v>
      </c>
      <c r="P15" s="65">
        <v>0.33333333333333331</v>
      </c>
      <c r="Q15" s="60">
        <f t="shared" si="5"/>
        <v>4.166666666666663E-2</v>
      </c>
      <c r="R15" s="66">
        <f t="shared" si="6"/>
        <v>43272</v>
      </c>
      <c r="S15" s="61" t="s">
        <v>84</v>
      </c>
      <c r="T15" s="59">
        <v>0.29166666666666669</v>
      </c>
      <c r="U15" s="59">
        <v>0.33333333333333331</v>
      </c>
      <c r="V15" s="60">
        <f t="shared" si="7"/>
        <v>4.166666666666663E-2</v>
      </c>
      <c r="W15" s="67">
        <f t="shared" si="8"/>
        <v>0.12499999999999989</v>
      </c>
    </row>
    <row r="16" spans="1:23" s="23" customFormat="1" ht="75" x14ac:dyDescent="0.25">
      <c r="A16" s="84"/>
      <c r="B16" s="84"/>
      <c r="C16" s="86" t="s">
        <v>101</v>
      </c>
      <c r="D16" s="58">
        <v>43258</v>
      </c>
      <c r="E16" s="59">
        <v>0.29166666666666669</v>
      </c>
      <c r="F16" s="59">
        <v>0.33333333333333331</v>
      </c>
      <c r="G16" s="60">
        <f t="shared" si="1"/>
        <v>4.166666666666663E-2</v>
      </c>
      <c r="H16" s="61">
        <f t="shared" si="2"/>
        <v>43259</v>
      </c>
      <c r="I16" s="61" t="s">
        <v>83</v>
      </c>
      <c r="J16" s="62">
        <v>0.29166666666666669</v>
      </c>
      <c r="K16" s="62">
        <v>0.33333333333333331</v>
      </c>
      <c r="L16" s="60">
        <f t="shared" si="3"/>
        <v>0</v>
      </c>
      <c r="M16" s="63">
        <f t="shared" si="4"/>
        <v>43265</v>
      </c>
      <c r="N16" s="64" t="s">
        <v>84</v>
      </c>
      <c r="O16" s="65">
        <v>0.29166666666666669</v>
      </c>
      <c r="P16" s="65">
        <v>0.33333333333333331</v>
      </c>
      <c r="Q16" s="60">
        <f t="shared" si="5"/>
        <v>4.166666666666663E-2</v>
      </c>
      <c r="R16" s="66">
        <f t="shared" si="6"/>
        <v>43273</v>
      </c>
      <c r="S16" s="61" t="s">
        <v>84</v>
      </c>
      <c r="T16" s="59">
        <v>0.29166666666666669</v>
      </c>
      <c r="U16" s="59">
        <v>0.33333333333333331</v>
      </c>
      <c r="V16" s="60">
        <f t="shared" si="7"/>
        <v>4.166666666666663E-2</v>
      </c>
      <c r="W16" s="67">
        <f t="shared" si="8"/>
        <v>0.12499999999999989</v>
      </c>
    </row>
    <row r="17" spans="1:23" s="23" customFormat="1" x14ac:dyDescent="0.25">
      <c r="A17" s="69"/>
      <c r="B17" s="69"/>
      <c r="C17" s="86"/>
      <c r="D17" s="58">
        <v>43259</v>
      </c>
      <c r="E17" s="59">
        <v>0.29166666666666669</v>
      </c>
      <c r="F17" s="59">
        <v>0.33333333333333331</v>
      </c>
      <c r="G17" s="60">
        <f t="shared" si="1"/>
        <v>4.166666666666663E-2</v>
      </c>
      <c r="H17" s="61">
        <f t="shared" si="2"/>
        <v>43260</v>
      </c>
      <c r="I17" s="61" t="s">
        <v>83</v>
      </c>
      <c r="J17" s="62">
        <v>0.29166666666666669</v>
      </c>
      <c r="K17" s="62">
        <v>0.33333333333333331</v>
      </c>
      <c r="L17" s="60">
        <f t="shared" si="3"/>
        <v>0</v>
      </c>
      <c r="M17" s="63">
        <f t="shared" si="4"/>
        <v>43266</v>
      </c>
      <c r="N17" s="64" t="s">
        <v>84</v>
      </c>
      <c r="O17" s="65">
        <v>0.29166666666666669</v>
      </c>
      <c r="P17" s="65">
        <v>0.33333333333333331</v>
      </c>
      <c r="Q17" s="60">
        <f t="shared" si="5"/>
        <v>4.166666666666663E-2</v>
      </c>
      <c r="R17" s="66">
        <f t="shared" si="6"/>
        <v>43274</v>
      </c>
      <c r="S17" s="61" t="s">
        <v>84</v>
      </c>
      <c r="T17" s="59">
        <v>0.29166666666666669</v>
      </c>
      <c r="U17" s="59">
        <v>0.33333333333333331</v>
      </c>
      <c r="V17" s="60">
        <f t="shared" si="7"/>
        <v>4.166666666666663E-2</v>
      </c>
      <c r="W17" s="67">
        <f t="shared" si="8"/>
        <v>0.12499999999999989</v>
      </c>
    </row>
    <row r="18" spans="1:23" s="23" customFormat="1" ht="45" x14ac:dyDescent="0.25">
      <c r="A18" s="69"/>
      <c r="B18" s="69"/>
      <c r="C18" s="86" t="s">
        <v>107</v>
      </c>
      <c r="D18" s="58">
        <v>43260</v>
      </c>
      <c r="E18" s="59">
        <v>0.29166666666666669</v>
      </c>
      <c r="F18" s="59">
        <v>0.33333333333333331</v>
      </c>
      <c r="G18" s="60">
        <f t="shared" si="1"/>
        <v>4.166666666666663E-2</v>
      </c>
      <c r="H18" s="61">
        <f t="shared" si="2"/>
        <v>43261</v>
      </c>
      <c r="I18" s="61" t="s">
        <v>83</v>
      </c>
      <c r="J18" s="62">
        <v>0.29166666666666669</v>
      </c>
      <c r="K18" s="62">
        <v>0.33333333333333331</v>
      </c>
      <c r="L18" s="60">
        <f t="shared" si="3"/>
        <v>0</v>
      </c>
      <c r="M18" s="63">
        <f t="shared" si="4"/>
        <v>43267</v>
      </c>
      <c r="N18" s="64" t="s">
        <v>84</v>
      </c>
      <c r="O18" s="65">
        <v>0.29166666666666669</v>
      </c>
      <c r="P18" s="65">
        <v>0.33333333333333331</v>
      </c>
      <c r="Q18" s="60">
        <f t="shared" si="5"/>
        <v>4.166666666666663E-2</v>
      </c>
      <c r="R18" s="66">
        <f t="shared" si="6"/>
        <v>43275</v>
      </c>
      <c r="S18" s="61" t="s">
        <v>84</v>
      </c>
      <c r="T18" s="59">
        <v>0.29166666666666669</v>
      </c>
      <c r="U18" s="59">
        <v>0.33333333333333331</v>
      </c>
      <c r="V18" s="60">
        <f t="shared" si="7"/>
        <v>4.166666666666663E-2</v>
      </c>
      <c r="W18" s="67">
        <f t="shared" si="8"/>
        <v>0.12499999999999989</v>
      </c>
    </row>
    <row r="19" spans="1:23" s="23" customFormat="1" x14ac:dyDescent="0.25">
      <c r="A19" s="69"/>
      <c r="B19" s="69"/>
      <c r="C19" s="86"/>
      <c r="D19" s="58">
        <v>43261</v>
      </c>
      <c r="E19" s="59">
        <v>0.29166666666666669</v>
      </c>
      <c r="F19" s="59">
        <v>0.33333333333333331</v>
      </c>
      <c r="G19" s="60">
        <f t="shared" si="1"/>
        <v>4.166666666666663E-2</v>
      </c>
      <c r="H19" s="61">
        <f t="shared" si="2"/>
        <v>43262</v>
      </c>
      <c r="I19" s="61" t="s">
        <v>83</v>
      </c>
      <c r="J19" s="62">
        <v>0.29166666666666669</v>
      </c>
      <c r="K19" s="62">
        <v>0.33333333333333331</v>
      </c>
      <c r="L19" s="60">
        <f t="shared" si="3"/>
        <v>0</v>
      </c>
      <c r="M19" s="63">
        <f t="shared" si="4"/>
        <v>43268</v>
      </c>
      <c r="N19" s="64" t="s">
        <v>84</v>
      </c>
      <c r="O19" s="65">
        <v>0.29166666666666669</v>
      </c>
      <c r="P19" s="65">
        <v>0.33333333333333331</v>
      </c>
      <c r="Q19" s="60">
        <f t="shared" si="5"/>
        <v>4.166666666666663E-2</v>
      </c>
      <c r="R19" s="66">
        <f t="shared" si="6"/>
        <v>43276</v>
      </c>
      <c r="S19" s="61" t="s">
        <v>84</v>
      </c>
      <c r="T19" s="59">
        <v>0.29166666666666669</v>
      </c>
      <c r="U19" s="59">
        <v>0.33333333333333331</v>
      </c>
      <c r="V19" s="60">
        <f t="shared" si="7"/>
        <v>4.166666666666663E-2</v>
      </c>
      <c r="W19" s="67">
        <f t="shared" si="8"/>
        <v>0.12499999999999989</v>
      </c>
    </row>
    <row r="20" spans="1:23" s="23" customFormat="1" ht="90" x14ac:dyDescent="0.25">
      <c r="A20" s="69"/>
      <c r="B20" s="69"/>
      <c r="C20" s="86" t="s">
        <v>108</v>
      </c>
      <c r="D20" s="58">
        <v>43262</v>
      </c>
      <c r="E20" s="59">
        <v>0.29166666666666669</v>
      </c>
      <c r="F20" s="59">
        <v>0.33333333333333331</v>
      </c>
      <c r="G20" s="60">
        <f t="shared" si="1"/>
        <v>4.166666666666663E-2</v>
      </c>
      <c r="H20" s="61">
        <f t="shared" si="2"/>
        <v>43263</v>
      </c>
      <c r="I20" s="61" t="s">
        <v>83</v>
      </c>
      <c r="J20" s="62">
        <v>0.29166666666666669</v>
      </c>
      <c r="K20" s="62">
        <v>0.33333333333333331</v>
      </c>
      <c r="L20" s="60">
        <f t="shared" si="3"/>
        <v>0</v>
      </c>
      <c r="M20" s="63">
        <f t="shared" si="4"/>
        <v>43269</v>
      </c>
      <c r="N20" s="64" t="s">
        <v>84</v>
      </c>
      <c r="O20" s="65">
        <v>0.29166666666666669</v>
      </c>
      <c r="P20" s="65">
        <v>0.33333333333333331</v>
      </c>
      <c r="Q20" s="60">
        <f t="shared" si="5"/>
        <v>4.166666666666663E-2</v>
      </c>
      <c r="R20" s="66">
        <f t="shared" si="6"/>
        <v>43277</v>
      </c>
      <c r="S20" s="61" t="s">
        <v>84</v>
      </c>
      <c r="T20" s="59">
        <v>0.29166666666666669</v>
      </c>
      <c r="U20" s="59">
        <v>0.33333333333333331</v>
      </c>
      <c r="V20" s="60">
        <f t="shared" si="7"/>
        <v>4.166666666666663E-2</v>
      </c>
      <c r="W20" s="67">
        <f t="shared" si="8"/>
        <v>0.12499999999999989</v>
      </c>
    </row>
    <row r="21" spans="1:23" s="23" customFormat="1" x14ac:dyDescent="0.25">
      <c r="A21" s="69"/>
      <c r="B21" s="69"/>
      <c r="C21" s="86"/>
      <c r="D21" s="58">
        <v>43263</v>
      </c>
      <c r="E21" s="59">
        <v>0.29166666666666669</v>
      </c>
      <c r="F21" s="59">
        <v>0.33333333333333331</v>
      </c>
      <c r="G21" s="60">
        <f t="shared" si="1"/>
        <v>4.166666666666663E-2</v>
      </c>
      <c r="H21" s="61">
        <f t="shared" si="2"/>
        <v>43264</v>
      </c>
      <c r="I21" s="61" t="s">
        <v>83</v>
      </c>
      <c r="J21" s="62">
        <v>0.29166666666666669</v>
      </c>
      <c r="K21" s="62">
        <v>0.33333333333333331</v>
      </c>
      <c r="L21" s="60">
        <f t="shared" si="3"/>
        <v>0</v>
      </c>
      <c r="M21" s="63">
        <f t="shared" si="4"/>
        <v>43270</v>
      </c>
      <c r="N21" s="64" t="s">
        <v>84</v>
      </c>
      <c r="O21" s="65">
        <v>0.29166666666666669</v>
      </c>
      <c r="P21" s="65">
        <v>0.33333333333333331</v>
      </c>
      <c r="Q21" s="60">
        <f t="shared" si="5"/>
        <v>4.166666666666663E-2</v>
      </c>
      <c r="R21" s="66">
        <f t="shared" si="6"/>
        <v>43278</v>
      </c>
      <c r="S21" s="61" t="s">
        <v>84</v>
      </c>
      <c r="T21" s="59">
        <v>0.29166666666666669</v>
      </c>
      <c r="U21" s="59">
        <v>0.33333333333333331</v>
      </c>
      <c r="V21" s="60">
        <f t="shared" si="7"/>
        <v>4.166666666666663E-2</v>
      </c>
      <c r="W21" s="67">
        <f t="shared" si="8"/>
        <v>0.12499999999999989</v>
      </c>
    </row>
    <row r="22" spans="1:23" s="23" customFormat="1" ht="135" x14ac:dyDescent="0.25">
      <c r="A22" s="69"/>
      <c r="B22" s="69"/>
      <c r="C22" s="86" t="s">
        <v>102</v>
      </c>
      <c r="D22" s="58">
        <v>43264</v>
      </c>
      <c r="E22" s="59">
        <v>0.29166666666666669</v>
      </c>
      <c r="F22" s="59">
        <v>0.33333333333333331</v>
      </c>
      <c r="G22" s="60">
        <f t="shared" si="1"/>
        <v>4.166666666666663E-2</v>
      </c>
      <c r="H22" s="61">
        <f t="shared" si="2"/>
        <v>43265</v>
      </c>
      <c r="I22" s="61" t="s">
        <v>83</v>
      </c>
      <c r="J22" s="62">
        <v>0.29166666666666669</v>
      </c>
      <c r="K22" s="62">
        <v>0.33333333333333331</v>
      </c>
      <c r="L22" s="60">
        <f t="shared" si="3"/>
        <v>0</v>
      </c>
      <c r="M22" s="63">
        <f t="shared" si="4"/>
        <v>43271</v>
      </c>
      <c r="N22" s="64" t="s">
        <v>84</v>
      </c>
      <c r="O22" s="65">
        <v>0.29166666666666669</v>
      </c>
      <c r="P22" s="65">
        <v>0.33333333333333331</v>
      </c>
      <c r="Q22" s="60">
        <f t="shared" si="5"/>
        <v>4.166666666666663E-2</v>
      </c>
      <c r="R22" s="66">
        <f t="shared" si="6"/>
        <v>43279</v>
      </c>
      <c r="S22" s="61" t="s">
        <v>84</v>
      </c>
      <c r="T22" s="59">
        <v>0.29166666666666669</v>
      </c>
      <c r="U22" s="59">
        <v>0.33333333333333331</v>
      </c>
      <c r="V22" s="60">
        <f t="shared" si="7"/>
        <v>4.166666666666663E-2</v>
      </c>
      <c r="W22" s="67">
        <f t="shared" si="8"/>
        <v>0.12499999999999989</v>
      </c>
    </row>
    <row r="23" spans="1:23" s="23" customFormat="1" x14ac:dyDescent="0.25">
      <c r="A23" s="69"/>
      <c r="B23" s="69"/>
      <c r="C23" s="86"/>
      <c r="D23" s="58">
        <v>43265</v>
      </c>
      <c r="E23" s="59">
        <v>0.29166666666666669</v>
      </c>
      <c r="F23" s="59">
        <v>0.33333333333333331</v>
      </c>
      <c r="G23" s="60">
        <f t="shared" si="1"/>
        <v>4.166666666666663E-2</v>
      </c>
      <c r="H23" s="61">
        <f t="shared" si="2"/>
        <v>43266</v>
      </c>
      <c r="I23" s="61" t="s">
        <v>83</v>
      </c>
      <c r="J23" s="62">
        <v>0.29166666666666669</v>
      </c>
      <c r="K23" s="62">
        <v>0.33333333333333331</v>
      </c>
      <c r="L23" s="60">
        <f t="shared" si="3"/>
        <v>0</v>
      </c>
      <c r="M23" s="63">
        <f t="shared" si="4"/>
        <v>43272</v>
      </c>
      <c r="N23" s="64" t="s">
        <v>84</v>
      </c>
      <c r="O23" s="65">
        <v>0.29166666666666669</v>
      </c>
      <c r="P23" s="65">
        <v>0.33333333333333331</v>
      </c>
      <c r="Q23" s="60">
        <f t="shared" si="5"/>
        <v>4.166666666666663E-2</v>
      </c>
      <c r="R23" s="66">
        <f t="shared" si="6"/>
        <v>43280</v>
      </c>
      <c r="S23" s="61" t="s">
        <v>84</v>
      </c>
      <c r="T23" s="59">
        <v>0.29166666666666669</v>
      </c>
      <c r="U23" s="59">
        <v>0.33333333333333331</v>
      </c>
      <c r="V23" s="60">
        <f t="shared" si="7"/>
        <v>4.166666666666663E-2</v>
      </c>
      <c r="W23" s="67">
        <f t="shared" si="8"/>
        <v>0.12499999999999989</v>
      </c>
    </row>
    <row r="24" spans="1:23" s="23" customFormat="1" ht="180" x14ac:dyDescent="0.25">
      <c r="A24" s="69"/>
      <c r="B24" s="69"/>
      <c r="C24" s="86" t="s">
        <v>103</v>
      </c>
      <c r="D24" s="58">
        <v>43266</v>
      </c>
      <c r="E24" s="59">
        <v>0.29166666666666669</v>
      </c>
      <c r="F24" s="59">
        <v>0.33333333333333331</v>
      </c>
      <c r="G24" s="60">
        <f t="shared" si="1"/>
        <v>4.166666666666663E-2</v>
      </c>
      <c r="H24" s="61">
        <f t="shared" si="2"/>
        <v>43267</v>
      </c>
      <c r="I24" s="61" t="s">
        <v>83</v>
      </c>
      <c r="J24" s="62">
        <v>0.29166666666666669</v>
      </c>
      <c r="K24" s="62">
        <v>0.33333333333333331</v>
      </c>
      <c r="L24" s="60">
        <f t="shared" si="3"/>
        <v>0</v>
      </c>
      <c r="M24" s="63">
        <f t="shared" si="4"/>
        <v>43273</v>
      </c>
      <c r="N24" s="64" t="s">
        <v>84</v>
      </c>
      <c r="O24" s="65">
        <v>0.29166666666666669</v>
      </c>
      <c r="P24" s="65">
        <v>0.33333333333333331</v>
      </c>
      <c r="Q24" s="60">
        <f t="shared" si="5"/>
        <v>4.166666666666663E-2</v>
      </c>
      <c r="R24" s="66">
        <f t="shared" si="6"/>
        <v>43281</v>
      </c>
      <c r="S24" s="61" t="s">
        <v>84</v>
      </c>
      <c r="T24" s="59">
        <v>0.29166666666666669</v>
      </c>
      <c r="U24" s="59">
        <v>0.33333333333333331</v>
      </c>
      <c r="V24" s="60">
        <f t="shared" si="7"/>
        <v>4.166666666666663E-2</v>
      </c>
      <c r="W24" s="67">
        <f t="shared" si="8"/>
        <v>0.12499999999999989</v>
      </c>
    </row>
    <row r="25" spans="1:23" s="23" customFormat="1" x14ac:dyDescent="0.25">
      <c r="A25" s="69"/>
      <c r="B25" s="69"/>
      <c r="C25" s="86"/>
      <c r="D25" s="58">
        <v>43267</v>
      </c>
      <c r="E25" s="59">
        <v>0.29166666666666669</v>
      </c>
      <c r="F25" s="59">
        <v>0.33333333333333331</v>
      </c>
      <c r="G25" s="60">
        <f t="shared" si="1"/>
        <v>4.166666666666663E-2</v>
      </c>
      <c r="H25" s="61">
        <f t="shared" si="2"/>
        <v>43268</v>
      </c>
      <c r="I25" s="61" t="s">
        <v>83</v>
      </c>
      <c r="J25" s="62">
        <v>0.29166666666666669</v>
      </c>
      <c r="K25" s="62">
        <v>0.33333333333333331</v>
      </c>
      <c r="L25" s="60">
        <f t="shared" si="3"/>
        <v>0</v>
      </c>
      <c r="M25" s="63">
        <f t="shared" si="4"/>
        <v>43274</v>
      </c>
      <c r="N25" s="64" t="s">
        <v>84</v>
      </c>
      <c r="O25" s="65">
        <v>0.29166666666666669</v>
      </c>
      <c r="P25" s="65">
        <v>0.33333333333333331</v>
      </c>
      <c r="Q25" s="60">
        <f t="shared" si="5"/>
        <v>4.166666666666663E-2</v>
      </c>
      <c r="R25" s="66">
        <f t="shared" si="6"/>
        <v>43282</v>
      </c>
      <c r="S25" s="61" t="s">
        <v>84</v>
      </c>
      <c r="T25" s="59">
        <v>0.29166666666666669</v>
      </c>
      <c r="U25" s="59">
        <v>0.33333333333333331</v>
      </c>
      <c r="V25" s="60">
        <f t="shared" si="7"/>
        <v>4.166666666666663E-2</v>
      </c>
      <c r="W25" s="67">
        <f t="shared" si="8"/>
        <v>0.12499999999999989</v>
      </c>
    </row>
    <row r="26" spans="1:23" s="23" customFormat="1" ht="135" x14ac:dyDescent="0.25">
      <c r="A26" s="69"/>
      <c r="B26" s="69"/>
      <c r="C26" s="86" t="s">
        <v>104</v>
      </c>
      <c r="D26" s="58">
        <v>43268</v>
      </c>
      <c r="E26" s="59">
        <v>0.29166666666666669</v>
      </c>
      <c r="F26" s="59">
        <v>0.33333333333333331</v>
      </c>
      <c r="G26" s="60">
        <f t="shared" si="1"/>
        <v>4.166666666666663E-2</v>
      </c>
      <c r="H26" s="61">
        <f t="shared" si="2"/>
        <v>43269</v>
      </c>
      <c r="I26" s="61" t="s">
        <v>83</v>
      </c>
      <c r="J26" s="62">
        <v>0.29166666666666669</v>
      </c>
      <c r="K26" s="62">
        <v>0.33333333333333331</v>
      </c>
      <c r="L26" s="60">
        <f t="shared" si="3"/>
        <v>0</v>
      </c>
      <c r="M26" s="63">
        <f t="shared" si="4"/>
        <v>43275</v>
      </c>
      <c r="N26" s="64" t="s">
        <v>84</v>
      </c>
      <c r="O26" s="65">
        <v>0.29166666666666669</v>
      </c>
      <c r="P26" s="65">
        <v>0.33333333333333331</v>
      </c>
      <c r="Q26" s="60">
        <f t="shared" si="5"/>
        <v>4.166666666666663E-2</v>
      </c>
      <c r="R26" s="66">
        <f t="shared" si="6"/>
        <v>43283</v>
      </c>
      <c r="S26" s="61" t="s">
        <v>84</v>
      </c>
      <c r="T26" s="59">
        <v>0.29166666666666669</v>
      </c>
      <c r="U26" s="59">
        <v>0.33333333333333331</v>
      </c>
      <c r="V26" s="60">
        <f t="shared" si="7"/>
        <v>4.166666666666663E-2</v>
      </c>
      <c r="W26" s="67">
        <f t="shared" si="8"/>
        <v>0.12499999999999989</v>
      </c>
    </row>
    <row r="27" spans="1:23" s="23" customFormat="1" x14ac:dyDescent="0.25">
      <c r="A27" s="69"/>
      <c r="B27" s="69"/>
      <c r="C27" s="86"/>
      <c r="D27" s="58">
        <v>43269</v>
      </c>
      <c r="E27" s="59">
        <v>0.29166666666666669</v>
      </c>
      <c r="F27" s="59">
        <v>0.33333333333333331</v>
      </c>
      <c r="G27" s="60">
        <f t="shared" si="1"/>
        <v>4.166666666666663E-2</v>
      </c>
      <c r="H27" s="61">
        <f t="shared" si="2"/>
        <v>43270</v>
      </c>
      <c r="I27" s="61" t="s">
        <v>83</v>
      </c>
      <c r="J27" s="62">
        <v>0.29166666666666669</v>
      </c>
      <c r="K27" s="62">
        <v>0.33333333333333331</v>
      </c>
      <c r="L27" s="60">
        <f t="shared" si="3"/>
        <v>0</v>
      </c>
      <c r="M27" s="63">
        <f t="shared" si="4"/>
        <v>43276</v>
      </c>
      <c r="N27" s="64" t="s">
        <v>84</v>
      </c>
      <c r="O27" s="65">
        <v>0.29166666666666669</v>
      </c>
      <c r="P27" s="65">
        <v>0.33333333333333331</v>
      </c>
      <c r="Q27" s="60">
        <f t="shared" si="5"/>
        <v>4.166666666666663E-2</v>
      </c>
      <c r="R27" s="66">
        <f t="shared" si="6"/>
        <v>43284</v>
      </c>
      <c r="S27" s="61" t="s">
        <v>84</v>
      </c>
      <c r="T27" s="59">
        <v>0.29166666666666669</v>
      </c>
      <c r="U27" s="59">
        <v>0.33333333333333331</v>
      </c>
      <c r="V27" s="60">
        <f t="shared" si="7"/>
        <v>4.166666666666663E-2</v>
      </c>
      <c r="W27" s="67">
        <f t="shared" si="8"/>
        <v>0.12499999999999989</v>
      </c>
    </row>
    <row r="28" spans="1:23" s="23" customFormat="1" ht="180" x14ac:dyDescent="0.25">
      <c r="A28" s="69"/>
      <c r="B28" s="69"/>
      <c r="C28" s="86" t="s">
        <v>105</v>
      </c>
      <c r="D28" s="58">
        <v>43270</v>
      </c>
      <c r="E28" s="59">
        <v>0.29166666666666669</v>
      </c>
      <c r="F28" s="59">
        <v>0.33333333333333331</v>
      </c>
      <c r="G28" s="60">
        <f t="shared" si="1"/>
        <v>4.166666666666663E-2</v>
      </c>
      <c r="H28" s="61">
        <f t="shared" si="2"/>
        <v>43271</v>
      </c>
      <c r="I28" s="61" t="s">
        <v>83</v>
      </c>
      <c r="J28" s="62">
        <v>0.29166666666666669</v>
      </c>
      <c r="K28" s="62">
        <v>0.33333333333333331</v>
      </c>
      <c r="L28" s="60">
        <f t="shared" si="3"/>
        <v>0</v>
      </c>
      <c r="M28" s="63">
        <f t="shared" si="4"/>
        <v>43277</v>
      </c>
      <c r="N28" s="64" t="s">
        <v>84</v>
      </c>
      <c r="O28" s="65">
        <v>0.29166666666666669</v>
      </c>
      <c r="P28" s="65">
        <v>0.33333333333333331</v>
      </c>
      <c r="Q28" s="60">
        <f t="shared" si="5"/>
        <v>4.166666666666663E-2</v>
      </c>
      <c r="R28" s="66">
        <f t="shared" si="6"/>
        <v>43285</v>
      </c>
      <c r="S28" s="61" t="s">
        <v>84</v>
      </c>
      <c r="T28" s="59">
        <v>0.29166666666666669</v>
      </c>
      <c r="U28" s="59">
        <v>0.33333333333333331</v>
      </c>
      <c r="V28" s="60">
        <f t="shared" si="7"/>
        <v>4.166666666666663E-2</v>
      </c>
      <c r="W28" s="67">
        <f t="shared" si="8"/>
        <v>0.12499999999999989</v>
      </c>
    </row>
    <row r="29" spans="1:23" s="23" customFormat="1" ht="165" x14ac:dyDescent="0.25">
      <c r="A29" s="69"/>
      <c r="B29" s="69"/>
      <c r="C29" s="86" t="s">
        <v>106</v>
      </c>
      <c r="D29" s="58">
        <v>43271</v>
      </c>
      <c r="E29" s="59">
        <v>0.29166666666666669</v>
      </c>
      <c r="F29" s="59">
        <v>0.33333333333333331</v>
      </c>
      <c r="G29" s="60">
        <f t="shared" si="1"/>
        <v>4.166666666666663E-2</v>
      </c>
      <c r="H29" s="61">
        <f t="shared" si="2"/>
        <v>43272</v>
      </c>
      <c r="I29" s="61" t="s">
        <v>83</v>
      </c>
      <c r="J29" s="62">
        <v>0.29166666666666669</v>
      </c>
      <c r="K29" s="62">
        <v>0.33333333333333331</v>
      </c>
      <c r="L29" s="60">
        <f t="shared" si="3"/>
        <v>0</v>
      </c>
      <c r="M29" s="63">
        <f t="shared" si="4"/>
        <v>43278</v>
      </c>
      <c r="N29" s="64" t="s">
        <v>84</v>
      </c>
      <c r="O29" s="65">
        <v>0.29166666666666669</v>
      </c>
      <c r="P29" s="65">
        <v>0.33333333333333331</v>
      </c>
      <c r="Q29" s="60">
        <f t="shared" si="5"/>
        <v>4.166666666666663E-2</v>
      </c>
      <c r="R29" s="66">
        <f t="shared" si="6"/>
        <v>43286</v>
      </c>
      <c r="S29" s="61" t="s">
        <v>84</v>
      </c>
      <c r="T29" s="59">
        <v>0.29166666666666669</v>
      </c>
      <c r="U29" s="59">
        <v>0.33333333333333331</v>
      </c>
      <c r="V29" s="60">
        <f t="shared" si="7"/>
        <v>4.166666666666663E-2</v>
      </c>
      <c r="W29" s="67">
        <f t="shared" si="8"/>
        <v>0.12499999999999989</v>
      </c>
    </row>
    <row r="30" spans="1:23" s="23" customFormat="1" ht="15.75" thickBot="1" x14ac:dyDescent="0.3">
      <c r="A30" s="69"/>
      <c r="B30" s="69"/>
      <c r="C30" s="103"/>
      <c r="D30" s="58">
        <v>43272</v>
      </c>
      <c r="E30" s="59">
        <v>0.29166666666666669</v>
      </c>
      <c r="F30" s="59">
        <v>0.33333333333333331</v>
      </c>
      <c r="G30" s="60">
        <f t="shared" si="1"/>
        <v>4.166666666666663E-2</v>
      </c>
      <c r="H30" s="61">
        <f t="shared" si="2"/>
        <v>43273</v>
      </c>
      <c r="I30" s="61" t="s">
        <v>83</v>
      </c>
      <c r="J30" s="62">
        <v>0.29166666666666669</v>
      </c>
      <c r="K30" s="62">
        <v>0.33333333333333331</v>
      </c>
      <c r="L30" s="60">
        <f t="shared" si="3"/>
        <v>0</v>
      </c>
      <c r="M30" s="63">
        <f t="shared" si="4"/>
        <v>43279</v>
      </c>
      <c r="N30" s="64" t="s">
        <v>84</v>
      </c>
      <c r="O30" s="65">
        <v>0.29166666666666669</v>
      </c>
      <c r="P30" s="65">
        <v>0.33333333333333331</v>
      </c>
      <c r="Q30" s="60">
        <f t="shared" si="5"/>
        <v>4.166666666666663E-2</v>
      </c>
      <c r="R30" s="66">
        <f t="shared" si="6"/>
        <v>43287</v>
      </c>
      <c r="S30" s="61" t="s">
        <v>84</v>
      </c>
      <c r="T30" s="59">
        <v>0.29166666666666669</v>
      </c>
      <c r="U30" s="59">
        <v>0.33333333333333331</v>
      </c>
      <c r="V30" s="60">
        <f t="shared" si="7"/>
        <v>4.166666666666663E-2</v>
      </c>
      <c r="W30" s="67">
        <f t="shared" si="8"/>
        <v>0.12499999999999989</v>
      </c>
    </row>
    <row r="31" spans="1:23" ht="15.75" thickBot="1" x14ac:dyDescent="0.3">
      <c r="A31" s="68"/>
      <c r="B31" s="68"/>
      <c r="C31" s="87" t="s">
        <v>85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</row>
    <row r="32" spans="1:23" x14ac:dyDescent="0.25">
      <c r="A32" s="68"/>
      <c r="B32" s="68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1:17" x14ac:dyDescent="0.25">
      <c r="A33" s="68"/>
      <c r="B33" s="68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</row>
    <row r="34" spans="1:17" x14ac:dyDescent="0.25">
      <c r="A34" s="68"/>
      <c r="B34" s="68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5">
      <c r="A35" s="68"/>
      <c r="B35" s="68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</row>
    <row r="36" spans="1:17" ht="15.75" thickBot="1" x14ac:dyDescent="0.3">
      <c r="A36" s="68"/>
      <c r="B36" s="68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8"/>
    </row>
    <row r="37" spans="1:17" x14ac:dyDescent="0.25">
      <c r="A37" s="68"/>
      <c r="B37" s="68"/>
    </row>
  </sheetData>
  <sheetProtection algorithmName="SHA-512" hashValue="4qM9QuPf/offD8D8yPJBwhi7jODTIj14OOcNHlCiCoIoFY44pY5/YmHEmmqXmrSO3aUlFJWmiLvj9XUnHX2IQA==" saltValue="Be+kocJcr0oQuvAy+nRo8Q==" spinCount="100000" sheet="1" objects="1" scenarios="1" selectLockedCells="1"/>
  <mergeCells count="2">
    <mergeCell ref="C32:Q36"/>
    <mergeCell ref="C31:Q31"/>
  </mergeCells>
  <dataValidations count="1">
    <dataValidation type="list" allowBlank="1" showInputMessage="1" showErrorMessage="1" sqref="S7:S30 I7:I30 N7:N30" xr:uid="{00000000-0002-0000-0400-000000000000}">
      <formula1>"Sim, Não"</formula1>
    </dataValidation>
  </dataValidations>
  <hyperlinks>
    <hyperlink ref="A7:B7" location="'D1'!B7" display="'D1'!B7" xr:uid="{00000000-0004-0000-0400-000008000000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Informações l Concurso</vt:lpstr>
      <vt:lpstr>Cronograma</vt:lpstr>
      <vt:lpstr>Quadro de horários</vt:lpstr>
      <vt:lpstr>Conhecimentos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2020-02-26T20:47:25Z</dcterms:modified>
</cp:coreProperties>
</file>